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activeTab="3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/>
  <calcPr fullCalcOnLoad="1"/>
</workbook>
</file>

<file path=xl/sharedStrings.xml><?xml version="1.0" encoding="utf-8"?>
<sst xmlns="http://schemas.openxmlformats.org/spreadsheetml/2006/main" count="232" uniqueCount="107">
  <si>
    <t>w Sępólnie Krajeńskim</t>
  </si>
  <si>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</si>
  <si>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</si>
  <si>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</si>
  <si>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</si>
  <si>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</si>
  <si>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</si>
  <si>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</si>
  <si>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</si>
  <si>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Załącznik Nr 1 </t>
  </si>
  <si>
    <t>75108</t>
  </si>
  <si>
    <t>Wybory do Sejmu i Senatu</t>
  </si>
  <si>
    <t>do Uchwały RM</t>
  </si>
  <si>
    <t xml:space="preserve">  </t>
  </si>
  <si>
    <t xml:space="preserve">Zmiany w planie dochodów budżetowych na 2004 rok </t>
  </si>
  <si>
    <t>Przewodniczący Rady Miejskiej</t>
  </si>
  <si>
    <t>Edward Stachowicz</t>
  </si>
  <si>
    <t>DZIAŁ 852</t>
  </si>
  <si>
    <t>POMOC SPOŁECZNA</t>
  </si>
  <si>
    <t>2010</t>
  </si>
  <si>
    <t>Dotacje celowe otrzymane z budżetu państwa na realizację zadań bieżących z zakresu administracji rządowej oraz innych zadań zleconch gminie (związkom gmin) ustawami</t>
  </si>
  <si>
    <t>Zmiany w planie wydatków  budżetowych na 2004 rok.</t>
  </si>
  <si>
    <t xml:space="preserve"> </t>
  </si>
  <si>
    <t>Załącznik Nr 2</t>
  </si>
  <si>
    <t>do Uchwały Rady Miejskiej</t>
  </si>
  <si>
    <t xml:space="preserve"> Plan po zmianach   </t>
  </si>
  <si>
    <t>3110</t>
  </si>
  <si>
    <t>Świadczenia społeczne</t>
  </si>
  <si>
    <t>4010</t>
  </si>
  <si>
    <t xml:space="preserve">Zmiany w planie dochodów zadań zleconych na 2004 rok </t>
  </si>
  <si>
    <t xml:space="preserve">Załącznik Nr 3 </t>
  </si>
  <si>
    <t xml:space="preserve">Zmiany w planie wydatków zadań zleconych na 2004 rok </t>
  </si>
  <si>
    <t>do Uchwały RM w Sępólnie Kr.</t>
  </si>
  <si>
    <t>Pozostała działalność</t>
  </si>
  <si>
    <t>6050</t>
  </si>
  <si>
    <t>Wydatki inwestycyjne jednostek budżetowych</t>
  </si>
  <si>
    <t>z dnia 2 września 2004 r.</t>
  </si>
  <si>
    <t>DZIAŁ 630</t>
  </si>
  <si>
    <t>63095</t>
  </si>
  <si>
    <t>TURYSTYKA</t>
  </si>
  <si>
    <t>6632</t>
  </si>
  <si>
    <t>85212</t>
  </si>
  <si>
    <t>Świadczenia rodzinne oraz składki emerytalne i rentowe z ubezpieczenia społecznego</t>
  </si>
  <si>
    <t>Świadczenia rodzinne oraz składki emerytalne i renowe z ubezpieczenia społecznego</t>
  </si>
  <si>
    <t>4210</t>
  </si>
  <si>
    <t xml:space="preserve">Zakup materiałów i wyposażenia </t>
  </si>
  <si>
    <t>4300</t>
  </si>
  <si>
    <t>Zakup usług pozostałych</t>
  </si>
  <si>
    <t>4110</t>
  </si>
  <si>
    <t>Składki na ubezpieczenie społeczne</t>
  </si>
  <si>
    <t>4120</t>
  </si>
  <si>
    <t>Składki na Fundusz Pracy</t>
  </si>
  <si>
    <t>Wynagrodzenia osobowe pracowników</t>
  </si>
  <si>
    <t>z dnia 2 września 2004 roku</t>
  </si>
  <si>
    <t>Dotacje celowe otrzymane z samorzadu województwa na inwestycje i zakupy inwestycyjne realizowane na podstawie porozumień (umów) między jednostkami samorządu terytorialnego</t>
  </si>
  <si>
    <t>Dotacje celowe otrzymane z budżetu państwa na realizację zadań bieżących z zakresu administarcji rządowej oraz innych zadań zleconych gminie (związkom gmin) ustawami</t>
  </si>
  <si>
    <t>DZIAŁ 750</t>
  </si>
  <si>
    <t>ADMINISTRACJA PUBLICZNA</t>
  </si>
  <si>
    <t>75023</t>
  </si>
  <si>
    <t>Urzędy gmin ( miast i miast na prawach powiatu)</t>
  </si>
  <si>
    <t>0970</t>
  </si>
  <si>
    <t>0920</t>
  </si>
  <si>
    <t>Pozostałe odsetki</t>
  </si>
  <si>
    <t>Wpływy z różnych dochodów</t>
  </si>
  <si>
    <t>DZIAŁ 756</t>
  </si>
  <si>
    <t>DOCHODY OD OSÓB PRAWNYCH, OD OSÓB FIZYCZNYCH I OD INNYCH JEDNOSTEK NIE POSIADAJĄCYCH OSOBOWOŚCI PRAWNEJ ORAZ WYDATKI ZWIĄZANE Z ICH POBOREM</t>
  </si>
  <si>
    <t>75615</t>
  </si>
  <si>
    <t>Wpływy z podatku rolnego, podatku leśnego podatku od czynności cywilnoprawnych, podatku od spoadków i darowizn oraz podatków i opłat lokalnych</t>
  </si>
  <si>
    <t>0910</t>
  </si>
  <si>
    <t>Odsetki od nieterminowych wpłat z tytułu podatków i opłat</t>
  </si>
  <si>
    <t>2440</t>
  </si>
  <si>
    <t>Dotacje otrzymane z funduszy celowych na realizację zadań bieżących jednostek samorządu terytorialnego</t>
  </si>
  <si>
    <t>DZIAŁ 758</t>
  </si>
  <si>
    <t>RÓŻNE ROZLICZENIA</t>
  </si>
  <si>
    <t>75805</t>
  </si>
  <si>
    <t>Część rekompensująca subwencji ogólnej dla gmin</t>
  </si>
  <si>
    <t>2920</t>
  </si>
  <si>
    <t>Subwencje ogólne z budżetu państwa</t>
  </si>
  <si>
    <t>DZIAŁ 900</t>
  </si>
  <si>
    <t>GOSPODARKA KOMUNALNA I OCHRONA ŚRODOWISKA</t>
  </si>
  <si>
    <t>90095</t>
  </si>
  <si>
    <t>0400</t>
  </si>
  <si>
    <t>Wpływy z opłaty produktowej</t>
  </si>
  <si>
    <t>75022</t>
  </si>
  <si>
    <t xml:space="preserve">Rady gmin (miast i miast na prawach powiatu </t>
  </si>
  <si>
    <t>Wynagrodzenie osobowe pracowników</t>
  </si>
  <si>
    <t>4440</t>
  </si>
  <si>
    <t>Odpis na zakładowy fundusz świadczeń socjalnych</t>
  </si>
  <si>
    <t>Urzędy gmin (miast i miast na prawach powiatu)</t>
  </si>
  <si>
    <t>85219</t>
  </si>
  <si>
    <t>Ośrodki pomocy społecznej</t>
  </si>
  <si>
    <t>90001</t>
  </si>
  <si>
    <t>Gospodarka ściekowa i ochrona wód</t>
  </si>
  <si>
    <t>85214</t>
  </si>
  <si>
    <t>2030</t>
  </si>
  <si>
    <t>Dotacje celowe otrzymane z budżetu państwa na realizację  własnych zadań bieżących gmin(związków gmin)</t>
  </si>
  <si>
    <t>Zasiłki i pomoc w naturze oraz składki na ubezpieczenie społeczne</t>
  </si>
  <si>
    <t>Ośrodki Pomocy Społecznej</t>
  </si>
  <si>
    <t>3020</t>
  </si>
  <si>
    <t>4040</t>
  </si>
  <si>
    <t>Dod.wynagr. Roczne</t>
  </si>
  <si>
    <t>4410</t>
  </si>
  <si>
    <t>Podróże służbowe krajowe</t>
  </si>
  <si>
    <t>Odpis na zakładowy fund. świad.socjalnych</t>
  </si>
  <si>
    <t>Nagrod i wydatki osob. nie zal.do wynagrodz</t>
  </si>
  <si>
    <t>Nr  XXIII/203/04</t>
  </si>
  <si>
    <t>Nr XXIII/203/04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</si>
</sst>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2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0"/>
      <name val="Times New Roman CE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1" xfId="15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3" fontId="1" fillId="0" borderId="1" xfId="15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" fillId="0" borderId="0" xfId="15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3" fontId="2" fillId="0" borderId="0" xfId="15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3" fontId="14" fillId="0" borderId="1" xfId="15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15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49" fontId="15" fillId="0" borderId="1" xfId="0" applyNumberFormat="1" applyFont="1" applyBorder="1" applyAlignment="1">
      <alignment vertical="center" wrapText="1"/>
    </xf>
    <xf numFmtId="3" fontId="15" fillId="0" borderId="1" xfId="15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vertical="center"/>
    </xf>
    <xf numFmtId="0" fontId="18" fillId="0" borderId="0" xfId="0" applyFont="1" applyAlignment="1">
      <alignment/>
    </xf>
    <xf numFmtId="49" fontId="15" fillId="0" borderId="1" xfId="0" applyNumberFormat="1" applyFont="1" applyBorder="1" applyAlignment="1">
      <alignment horizontal="center" vertical="center"/>
    </xf>
    <xf numFmtId="3" fontId="15" fillId="0" borderId="1" xfId="15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3" fontId="15" fillId="0" borderId="1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19" fillId="0" borderId="1" xfId="0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0" fontId="20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6"/>
  <sheetViews>
    <sheetView zoomScale="75" zoomScaleNormal="75" zoomScaleSheetLayoutView="50" workbookViewId="0" topLeftCell="B1">
      <selection activeCell="C3" sqref="C3"/>
    </sheetView>
  </sheetViews>
  <sheetFormatPr defaultColWidth="9.00390625" defaultRowHeight="12.75"/>
  <cols>
    <col min="1" max="1" width="12.375" style="9" customWidth="1"/>
    <col min="2" max="2" width="7.875" style="0" customWidth="1"/>
    <col min="3" max="3" width="48.375" style="0" customWidth="1"/>
    <col min="4" max="4" width="16.75390625" style="0" customWidth="1"/>
    <col min="5" max="5" width="18.25390625" style="0" customWidth="1"/>
    <col min="6" max="6" width="20.125" style="0" customWidth="1"/>
    <col min="7" max="7" width="24.25390625" style="0" customWidth="1"/>
    <col min="8" max="8" width="20.00390625" style="28" customWidth="1"/>
    <col min="9" max="50" width="9.125" style="28" customWidth="1"/>
  </cols>
  <sheetData>
    <row r="1" spans="1:7" s="32" customFormat="1" ht="26.25">
      <c r="A1" s="145" t="s">
        <v>14</v>
      </c>
      <c r="B1" s="146"/>
      <c r="C1" s="146"/>
      <c r="D1" s="146"/>
      <c r="E1" s="146"/>
      <c r="F1" s="146"/>
      <c r="G1" s="31" t="s">
        <v>9</v>
      </c>
    </row>
    <row r="2" spans="1:7" s="34" customFormat="1" ht="15.75">
      <c r="A2" s="33"/>
      <c r="B2" s="33"/>
      <c r="C2" s="33"/>
      <c r="D2" s="33"/>
      <c r="E2" s="33"/>
      <c r="F2" s="33"/>
      <c r="G2" s="31" t="s">
        <v>12</v>
      </c>
    </row>
    <row r="3" spans="1:7" s="34" customFormat="1" ht="15.75">
      <c r="A3" s="33"/>
      <c r="B3" s="33"/>
      <c r="C3" s="33"/>
      <c r="D3" s="33"/>
      <c r="E3" s="33"/>
      <c r="F3" s="33"/>
      <c r="G3" s="31" t="s">
        <v>0</v>
      </c>
    </row>
    <row r="4" spans="1:7" s="34" customFormat="1" ht="15.75">
      <c r="A4" s="33"/>
      <c r="B4" s="33"/>
      <c r="C4" s="33"/>
      <c r="D4" s="33" t="s">
        <v>13</v>
      </c>
      <c r="E4" s="33"/>
      <c r="F4" s="33"/>
      <c r="G4" s="31" t="s">
        <v>105</v>
      </c>
    </row>
    <row r="5" spans="1:7" s="34" customFormat="1" ht="15.75">
      <c r="A5" s="33"/>
      <c r="B5" s="33"/>
      <c r="C5" s="33"/>
      <c r="D5" s="33"/>
      <c r="E5" s="33"/>
      <c r="F5" s="33"/>
      <c r="G5" s="31" t="s">
        <v>36</v>
      </c>
    </row>
    <row r="6" spans="1:50" s="30" customFormat="1" ht="32.25" customHeight="1" thickBot="1">
      <c r="A6" s="1" t="s">
        <v>1</v>
      </c>
      <c r="B6" s="1" t="s">
        <v>8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s="27" customFormat="1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36">
        <v>6</v>
      </c>
      <c r="G7" s="20">
        <v>7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s="5" customFormat="1" ht="15.75" hidden="1">
      <c r="A8" s="23" t="s">
        <v>10</v>
      </c>
      <c r="B8" s="24"/>
      <c r="C8" s="25" t="s">
        <v>11</v>
      </c>
      <c r="D8" s="26"/>
      <c r="E8" s="26">
        <v>21625</v>
      </c>
      <c r="F8" s="37"/>
      <c r="G8" s="3">
        <f>D8+E8-F8</f>
        <v>21625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s="8" customFormat="1" ht="34.5" customHeight="1">
      <c r="A9" s="10" t="s">
        <v>37</v>
      </c>
      <c r="B9" s="11"/>
      <c r="C9" s="7" t="s">
        <v>39</v>
      </c>
      <c r="D9" s="12">
        <v>0</v>
      </c>
      <c r="E9" s="13">
        <f>E10</f>
        <v>4950</v>
      </c>
      <c r="F9" s="13">
        <f>F10</f>
        <v>0</v>
      </c>
      <c r="G9" s="4">
        <f>D9+E9-F9</f>
        <v>4950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17" customFormat="1" ht="24" customHeight="1">
      <c r="A10" s="14" t="s">
        <v>38</v>
      </c>
      <c r="B10" s="15"/>
      <c r="C10" s="21" t="s">
        <v>33</v>
      </c>
      <c r="D10" s="22">
        <v>0</v>
      </c>
      <c r="E10" s="4">
        <f>E11</f>
        <v>4950</v>
      </c>
      <c r="F10" s="4">
        <f>F11</f>
        <v>0</v>
      </c>
      <c r="G10" s="4">
        <f>D10+E10-F10</f>
        <v>4950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</row>
    <row r="11" spans="1:50" s="17" customFormat="1" ht="83.25" customHeight="1">
      <c r="A11" s="14"/>
      <c r="B11" s="15" t="s">
        <v>40</v>
      </c>
      <c r="C11" s="16" t="s">
        <v>54</v>
      </c>
      <c r="D11" s="18">
        <v>0</v>
      </c>
      <c r="E11" s="6">
        <v>4950</v>
      </c>
      <c r="F11" s="19">
        <v>0</v>
      </c>
      <c r="G11" s="29">
        <f>D11+E11-F11</f>
        <v>4950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</row>
    <row r="12" spans="1:50" s="17" customFormat="1" ht="15.75">
      <c r="A12" s="14"/>
      <c r="B12" s="15"/>
      <c r="C12" s="16"/>
      <c r="D12" s="18"/>
      <c r="E12" s="6"/>
      <c r="F12" s="19"/>
      <c r="G12" s="29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3" spans="1:50" s="8" customFormat="1" ht="34.5" customHeight="1">
      <c r="A13" s="10" t="s">
        <v>56</v>
      </c>
      <c r="B13" s="11"/>
      <c r="C13" s="7" t="s">
        <v>57</v>
      </c>
      <c r="D13" s="12">
        <v>143500</v>
      </c>
      <c r="E13" s="13">
        <f>E14</f>
        <v>4200</v>
      </c>
      <c r="F13" s="13">
        <f>F14</f>
        <v>0</v>
      </c>
      <c r="G13" s="4">
        <f>D13+E13-F13</f>
        <v>147700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s="17" customFormat="1" ht="39.75" customHeight="1">
      <c r="A14" s="14" t="s">
        <v>58</v>
      </c>
      <c r="B14" s="15"/>
      <c r="C14" s="21" t="s">
        <v>59</v>
      </c>
      <c r="D14" s="22">
        <v>34500</v>
      </c>
      <c r="E14" s="4">
        <f>E15+E16</f>
        <v>4200</v>
      </c>
      <c r="F14" s="4">
        <f>F15+F16</f>
        <v>0</v>
      </c>
      <c r="G14" s="4">
        <f>D14+E14-F14</f>
        <v>38700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</row>
    <row r="15" spans="1:50" s="17" customFormat="1" ht="19.5" customHeight="1">
      <c r="A15" s="14"/>
      <c r="B15" s="15" t="s">
        <v>61</v>
      </c>
      <c r="C15" s="16" t="s">
        <v>62</v>
      </c>
      <c r="D15" s="18">
        <v>500</v>
      </c>
      <c r="E15" s="6">
        <v>2000</v>
      </c>
      <c r="F15" s="19">
        <v>0</v>
      </c>
      <c r="G15" s="29">
        <f>D15+E15-F15</f>
        <v>2500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</row>
    <row r="16" spans="1:50" s="17" customFormat="1" ht="19.5" customHeight="1">
      <c r="A16" s="14"/>
      <c r="B16" s="15" t="s">
        <v>60</v>
      </c>
      <c r="C16" s="16" t="s">
        <v>63</v>
      </c>
      <c r="D16" s="18">
        <v>400</v>
      </c>
      <c r="E16" s="6">
        <v>2200</v>
      </c>
      <c r="F16" s="19">
        <v>0</v>
      </c>
      <c r="G16" s="29">
        <f>D16+E16-F16</f>
        <v>2600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</row>
    <row r="17" spans="1:50" s="17" customFormat="1" ht="15.75">
      <c r="A17" s="86"/>
      <c r="B17" s="87"/>
      <c r="C17" s="88"/>
      <c r="D17" s="89"/>
      <c r="E17" s="46"/>
      <c r="F17" s="90"/>
      <c r="G17" s="9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7" s="42" customFormat="1" ht="15.75">
      <c r="A18" s="86"/>
      <c r="B18" s="87"/>
      <c r="C18" s="88"/>
      <c r="E18" s="34"/>
      <c r="F18" s="44" t="s">
        <v>15</v>
      </c>
      <c r="G18" s="44"/>
    </row>
    <row r="19" spans="1:7" s="42" customFormat="1" ht="15.75">
      <c r="A19" s="86"/>
      <c r="B19" s="87"/>
      <c r="C19" s="88"/>
      <c r="E19" s="44"/>
      <c r="F19" s="44"/>
      <c r="G19" s="44"/>
    </row>
    <row r="20" spans="1:50" s="17" customFormat="1" ht="15.75">
      <c r="A20" s="86"/>
      <c r="B20" s="87"/>
      <c r="C20" s="88"/>
      <c r="D20" s="42"/>
      <c r="E20" s="44"/>
      <c r="F20" s="44" t="s">
        <v>16</v>
      </c>
      <c r="G20" s="44"/>
      <c r="H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</row>
    <row r="21" spans="1:50" s="17" customFormat="1" ht="15.75">
      <c r="A21" s="86"/>
      <c r="B21" s="87"/>
      <c r="C21" s="88"/>
      <c r="D21" s="42"/>
      <c r="E21" s="44"/>
      <c r="F21" s="44"/>
      <c r="G21" s="44"/>
      <c r="H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</row>
    <row r="22" spans="1:50" s="8" customFormat="1" ht="84" customHeight="1">
      <c r="A22" s="10" t="s">
        <v>64</v>
      </c>
      <c r="B22" s="11"/>
      <c r="C22" s="7" t="s">
        <v>65</v>
      </c>
      <c r="D22" s="12">
        <v>7958903</v>
      </c>
      <c r="E22" s="13">
        <f>E23</f>
        <v>102125</v>
      </c>
      <c r="F22" s="13">
        <f>F23</f>
        <v>0</v>
      </c>
      <c r="G22" s="4">
        <f>D22+E22-F22</f>
        <v>8061028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</row>
    <row r="23" spans="1:50" s="17" customFormat="1" ht="72" customHeight="1">
      <c r="A23" s="14" t="s">
        <v>66</v>
      </c>
      <c r="B23" s="15"/>
      <c r="C23" s="21" t="s">
        <v>67</v>
      </c>
      <c r="D23" s="22">
        <v>5063871</v>
      </c>
      <c r="E23" s="4">
        <f>E24+E25</f>
        <v>102125</v>
      </c>
      <c r="F23" s="4">
        <f>F24+F25</f>
        <v>0</v>
      </c>
      <c r="G23" s="4">
        <f>D23+E23-F23</f>
        <v>5165996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</row>
    <row r="24" spans="1:50" s="17" customFormat="1" ht="31.5">
      <c r="A24" s="14"/>
      <c r="B24" s="15" t="s">
        <v>68</v>
      </c>
      <c r="C24" s="16" t="s">
        <v>69</v>
      </c>
      <c r="D24" s="18">
        <v>25800</v>
      </c>
      <c r="E24" s="6">
        <v>16625</v>
      </c>
      <c r="F24" s="19">
        <v>0</v>
      </c>
      <c r="G24" s="29">
        <f>D24+E24-F24</f>
        <v>42425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17" customFormat="1" ht="51.75" customHeight="1">
      <c r="A25" s="14"/>
      <c r="B25" s="15" t="s">
        <v>70</v>
      </c>
      <c r="C25" s="16" t="s">
        <v>71</v>
      </c>
      <c r="D25" s="18">
        <v>74000</v>
      </c>
      <c r="E25" s="6">
        <v>85500</v>
      </c>
      <c r="F25" s="19">
        <v>0</v>
      </c>
      <c r="G25" s="29">
        <f>D25+E25-F25</f>
        <v>159500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</row>
    <row r="26" spans="1:50" s="17" customFormat="1" ht="15.75">
      <c r="A26" s="14"/>
      <c r="B26" s="15"/>
      <c r="C26" s="16"/>
      <c r="D26" s="18"/>
      <c r="E26" s="6"/>
      <c r="F26" s="19"/>
      <c r="G26" s="29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</row>
    <row r="27" spans="1:50" s="8" customFormat="1" ht="28.5" customHeight="1">
      <c r="A27" s="10" t="s">
        <v>72</v>
      </c>
      <c r="B27" s="11"/>
      <c r="C27" s="7" t="s">
        <v>73</v>
      </c>
      <c r="D27" s="12">
        <v>9500720</v>
      </c>
      <c r="E27" s="13">
        <f>E28</f>
        <v>0</v>
      </c>
      <c r="F27" s="13">
        <f>F28</f>
        <v>111325</v>
      </c>
      <c r="G27" s="4">
        <f>D27+E27-F27</f>
        <v>9389395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</row>
    <row r="28" spans="1:50" s="17" customFormat="1" ht="40.5" customHeight="1">
      <c r="A28" s="14" t="s">
        <v>74</v>
      </c>
      <c r="B28" s="15"/>
      <c r="C28" s="21" t="s">
        <v>75</v>
      </c>
      <c r="D28" s="22">
        <v>220212</v>
      </c>
      <c r="E28" s="4">
        <f>E29</f>
        <v>0</v>
      </c>
      <c r="F28" s="4">
        <f>F29</f>
        <v>111325</v>
      </c>
      <c r="G28" s="4">
        <f>D28+E28-F28</f>
        <v>108887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</row>
    <row r="29" spans="1:50" s="17" customFormat="1" ht="15.75">
      <c r="A29" s="14"/>
      <c r="B29" s="15" t="s">
        <v>76</v>
      </c>
      <c r="C29" s="16" t="s">
        <v>77</v>
      </c>
      <c r="D29" s="18">
        <v>220212</v>
      </c>
      <c r="E29" s="6">
        <v>0</v>
      </c>
      <c r="F29" s="19">
        <v>111325</v>
      </c>
      <c r="G29" s="29">
        <f>D29+E29-F29</f>
        <v>108887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</row>
    <row r="30" spans="1:50" s="17" customFormat="1" ht="15.75">
      <c r="A30" s="14"/>
      <c r="B30" s="15"/>
      <c r="C30" s="16"/>
      <c r="D30" s="18"/>
      <c r="E30" s="6"/>
      <c r="F30" s="19"/>
      <c r="G30" s="29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</row>
    <row r="31" spans="1:50" s="8" customFormat="1" ht="28.5" customHeight="1">
      <c r="A31" s="10" t="s">
        <v>17</v>
      </c>
      <c r="B31" s="11"/>
      <c r="C31" s="7" t="s">
        <v>18</v>
      </c>
      <c r="D31" s="12">
        <v>1920364</v>
      </c>
      <c r="E31" s="13">
        <f>E32+E37+E40</f>
        <v>838454</v>
      </c>
      <c r="F31" s="13">
        <f>F32+F37+F40</f>
        <v>251815</v>
      </c>
      <c r="G31" s="4">
        <f>D31+E31-F31</f>
        <v>2507003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s="17" customFormat="1" ht="33.75" customHeight="1">
      <c r="A32" s="14" t="s">
        <v>41</v>
      </c>
      <c r="B32" s="15"/>
      <c r="C32" s="21" t="s">
        <v>42</v>
      </c>
      <c r="D32" s="22">
        <v>919115</v>
      </c>
      <c r="E32" s="4">
        <f>E33</f>
        <v>586639</v>
      </c>
      <c r="F32" s="4">
        <f>F33</f>
        <v>0</v>
      </c>
      <c r="G32" s="4">
        <f>D32+E32-F32</f>
        <v>1505754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</row>
    <row r="33" spans="1:50" s="17" customFormat="1" ht="72.75" customHeight="1">
      <c r="A33" s="14"/>
      <c r="B33" s="15" t="s">
        <v>19</v>
      </c>
      <c r="C33" s="16" t="s">
        <v>55</v>
      </c>
      <c r="D33" s="18">
        <v>909980</v>
      </c>
      <c r="E33" s="6">
        <v>586639</v>
      </c>
      <c r="F33" s="19">
        <v>0</v>
      </c>
      <c r="G33" s="29">
        <f>D33+E33-F33</f>
        <v>1496619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</row>
    <row r="34" spans="1:7" s="42" customFormat="1" ht="15.75">
      <c r="A34" s="86"/>
      <c r="B34" s="87"/>
      <c r="C34" s="88"/>
      <c r="D34" s="89"/>
      <c r="E34"/>
      <c r="F34" s="44" t="s">
        <v>15</v>
      </c>
      <c r="G34" s="44"/>
    </row>
    <row r="35" spans="1:7" s="42" customFormat="1" ht="15.75">
      <c r="A35" s="86"/>
      <c r="B35" s="87"/>
      <c r="C35" s="88"/>
      <c r="D35" s="89"/>
      <c r="E35" s="44"/>
      <c r="F35" s="44"/>
      <c r="G35" s="44"/>
    </row>
    <row r="36" spans="1:7" s="42" customFormat="1" ht="15.75">
      <c r="A36" s="86"/>
      <c r="B36" s="87"/>
      <c r="C36" s="88"/>
      <c r="D36" s="89"/>
      <c r="E36" s="44"/>
      <c r="F36" s="44" t="s">
        <v>16</v>
      </c>
      <c r="G36" s="44"/>
    </row>
    <row r="37" spans="1:50" s="17" customFormat="1" ht="31.5">
      <c r="A37" s="14" t="s">
        <v>93</v>
      </c>
      <c r="B37" s="15"/>
      <c r="C37" s="21" t="s">
        <v>96</v>
      </c>
      <c r="D37" s="22">
        <v>526909</v>
      </c>
      <c r="E37" s="4">
        <f>E38+E39</f>
        <v>85615</v>
      </c>
      <c r="F37" s="4">
        <f>F38+F39</f>
        <v>85615</v>
      </c>
      <c r="G37" s="4">
        <f aca="true" t="shared" si="0" ref="G37:G45">D37+E37-F37</f>
        <v>526909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</row>
    <row r="38" spans="1:50" s="17" customFormat="1" ht="72" customHeight="1">
      <c r="A38" s="14"/>
      <c r="B38" s="15" t="s">
        <v>19</v>
      </c>
      <c r="C38" s="16" t="s">
        <v>55</v>
      </c>
      <c r="D38" s="18">
        <v>526909</v>
      </c>
      <c r="E38" s="6">
        <v>0</v>
      </c>
      <c r="F38" s="19">
        <v>85615</v>
      </c>
      <c r="G38" s="29">
        <f t="shared" si="0"/>
        <v>441294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</row>
    <row r="39" spans="1:50" s="17" customFormat="1" ht="47.25">
      <c r="A39" s="14"/>
      <c r="B39" s="15" t="s">
        <v>94</v>
      </c>
      <c r="C39" s="16" t="s">
        <v>95</v>
      </c>
      <c r="D39" s="18">
        <v>0</v>
      </c>
      <c r="E39" s="6">
        <v>85615</v>
      </c>
      <c r="F39" s="19">
        <v>0</v>
      </c>
      <c r="G39" s="29">
        <f t="shared" si="0"/>
        <v>85615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s="17" customFormat="1" ht="15.75">
      <c r="A40" s="14" t="s">
        <v>89</v>
      </c>
      <c r="B40" s="95"/>
      <c r="C40" s="96" t="s">
        <v>97</v>
      </c>
      <c r="D40" s="97">
        <v>249300</v>
      </c>
      <c r="E40" s="4">
        <f>E42</f>
        <v>166200</v>
      </c>
      <c r="F40" s="4">
        <f>F41</f>
        <v>166200</v>
      </c>
      <c r="G40" s="4">
        <f t="shared" si="0"/>
        <v>249300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</row>
    <row r="41" spans="1:50" s="17" customFormat="1" ht="63">
      <c r="A41" s="14"/>
      <c r="B41" s="15" t="s">
        <v>19</v>
      </c>
      <c r="C41" s="16" t="s">
        <v>55</v>
      </c>
      <c r="D41" s="18">
        <v>249300</v>
      </c>
      <c r="E41" s="6"/>
      <c r="F41" s="19">
        <v>166200</v>
      </c>
      <c r="G41" s="29">
        <f t="shared" si="0"/>
        <v>83100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s="17" customFormat="1" ht="47.25">
      <c r="A42" s="14"/>
      <c r="B42" s="15" t="s">
        <v>94</v>
      </c>
      <c r="C42" s="16" t="s">
        <v>95</v>
      </c>
      <c r="D42" s="18">
        <v>0</v>
      </c>
      <c r="E42" s="6">
        <v>166200</v>
      </c>
      <c r="F42" s="19"/>
      <c r="G42" s="29">
        <f t="shared" si="0"/>
        <v>166200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s="8" customFormat="1" ht="39.75" customHeight="1">
      <c r="A43" s="10" t="s">
        <v>78</v>
      </c>
      <c r="B43" s="11"/>
      <c r="C43" s="7" t="s">
        <v>79</v>
      </c>
      <c r="D43" s="12">
        <v>234933</v>
      </c>
      <c r="E43" s="13">
        <f>E44</f>
        <v>5000</v>
      </c>
      <c r="F43" s="13">
        <f>F44</f>
        <v>0</v>
      </c>
      <c r="G43" s="4">
        <f t="shared" si="0"/>
        <v>239933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 s="17" customFormat="1" ht="19.5" customHeight="1">
      <c r="A44" s="14" t="s">
        <v>80</v>
      </c>
      <c r="B44" s="15"/>
      <c r="C44" s="21" t="s">
        <v>33</v>
      </c>
      <c r="D44" s="22">
        <v>152000</v>
      </c>
      <c r="E44" s="4">
        <f>E45</f>
        <v>5000</v>
      </c>
      <c r="F44" s="4">
        <f>F45</f>
        <v>0</v>
      </c>
      <c r="G44" s="4">
        <f t="shared" si="0"/>
        <v>157000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1:50" s="17" customFormat="1" ht="19.5" customHeight="1">
      <c r="A45" s="14"/>
      <c r="B45" s="15" t="s">
        <v>81</v>
      </c>
      <c r="C45" s="16" t="s">
        <v>82</v>
      </c>
      <c r="D45" s="18">
        <v>0</v>
      </c>
      <c r="E45" s="6">
        <v>5000</v>
      </c>
      <c r="F45" s="19">
        <v>0</v>
      </c>
      <c r="G45" s="29">
        <f t="shared" si="0"/>
        <v>5000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</row>
    <row r="46" spans="1:50" s="17" customFormat="1" ht="15.75">
      <c r="A46" s="14"/>
      <c r="B46" s="15"/>
      <c r="C46" s="16"/>
      <c r="D46" s="18"/>
      <c r="E46" s="6"/>
      <c r="F46" s="19"/>
      <c r="G46" s="29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s="43" customFormat="1" ht="31.5" customHeight="1">
      <c r="A47" s="1"/>
      <c r="B47" s="2"/>
      <c r="C47" s="1" t="s">
        <v>7</v>
      </c>
      <c r="D47" s="4">
        <v>20164909</v>
      </c>
      <c r="E47" s="4">
        <f>E31+E9+E13+E22+E27+E43</f>
        <v>954729</v>
      </c>
      <c r="F47" s="4">
        <f>F31+F9+F13+F22+F27+F43</f>
        <v>363140</v>
      </c>
      <c r="G47" s="4">
        <f>D47+E47-F47</f>
        <v>20756498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</row>
    <row r="48" spans="1:7" s="39" customFormat="1" ht="15.75">
      <c r="A48" s="48"/>
      <c r="B48" s="49"/>
      <c r="C48" s="48"/>
      <c r="D48" s="50"/>
      <c r="E48" s="50"/>
      <c r="F48" s="34"/>
      <c r="G48" s="50"/>
    </row>
    <row r="49" spans="1:7" ht="15">
      <c r="A49" s="28"/>
      <c r="B49" s="28"/>
      <c r="C49" s="28"/>
      <c r="D49" s="28"/>
      <c r="F49" s="44" t="s">
        <v>15</v>
      </c>
      <c r="G49" s="44"/>
    </row>
    <row r="50" spans="1:7" ht="20.25" customHeight="1">
      <c r="A50" s="28"/>
      <c r="B50" s="28"/>
      <c r="C50" s="34"/>
      <c r="D50" s="44"/>
      <c r="E50" s="44"/>
      <c r="F50" s="44"/>
      <c r="G50" s="44"/>
    </row>
    <row r="51" spans="1:7" ht="15" customHeight="1">
      <c r="A51" s="28"/>
      <c r="B51" s="28"/>
      <c r="C51" s="34"/>
      <c r="D51" s="44"/>
      <c r="E51" s="44"/>
      <c r="F51" s="44" t="s">
        <v>16</v>
      </c>
      <c r="G51" s="44"/>
    </row>
    <row r="52" spans="1:7" ht="15">
      <c r="A52" s="28"/>
      <c r="B52" s="28"/>
      <c r="C52" s="34"/>
      <c r="D52" s="44"/>
      <c r="E52" s="44"/>
      <c r="F52" s="45"/>
      <c r="G52" s="45"/>
    </row>
    <row r="53" spans="1:7" ht="12.75">
      <c r="A53" s="28"/>
      <c r="B53" s="28"/>
      <c r="C53" s="28"/>
      <c r="D53" s="28"/>
      <c r="E53" s="28"/>
      <c r="F53" s="28"/>
      <c r="G53" s="28"/>
    </row>
    <row r="54" spans="1:7" ht="15">
      <c r="A54" s="28"/>
      <c r="B54" s="28"/>
      <c r="C54" s="34"/>
      <c r="D54" s="44"/>
      <c r="E54" s="44"/>
      <c r="F54" s="28"/>
      <c r="G54" s="28"/>
    </row>
    <row r="55" spans="1:7" ht="15">
      <c r="A55" s="28"/>
      <c r="B55" s="28"/>
      <c r="C55" s="44"/>
      <c r="D55" s="44"/>
      <c r="E55" s="44"/>
      <c r="F55" s="28"/>
      <c r="G55" s="28"/>
    </row>
    <row r="56" spans="1:7" ht="15">
      <c r="A56" s="28"/>
      <c r="B56" s="28"/>
      <c r="C56" s="44"/>
      <c r="D56" s="44"/>
      <c r="E56" s="44"/>
      <c r="F56" s="44"/>
      <c r="G56" s="44"/>
    </row>
    <row r="57" spans="1:7" ht="15">
      <c r="A57" s="28"/>
      <c r="B57" s="28"/>
      <c r="C57" s="28"/>
      <c r="D57" s="28"/>
      <c r="E57" s="34"/>
      <c r="F57" s="44"/>
      <c r="G57" s="44"/>
    </row>
    <row r="58" spans="1:7" ht="15">
      <c r="A58" s="28"/>
      <c r="B58" s="28"/>
      <c r="C58" s="28"/>
      <c r="D58" s="28"/>
      <c r="E58" s="34"/>
      <c r="F58" s="44"/>
      <c r="G58" s="44"/>
    </row>
    <row r="59" spans="1:7" ht="12.75">
      <c r="A59" s="28"/>
      <c r="B59" s="28"/>
      <c r="C59" s="28"/>
      <c r="D59" s="28"/>
      <c r="E59" s="28"/>
      <c r="F59" s="28"/>
      <c r="G59" s="28"/>
    </row>
    <row r="60" spans="1:7" ht="12.75">
      <c r="A60" s="28"/>
      <c r="B60" s="28"/>
      <c r="C60" s="28"/>
      <c r="D60" s="28"/>
      <c r="E60" s="28"/>
      <c r="F60" s="28"/>
      <c r="G60" s="28"/>
    </row>
    <row r="61" spans="1:7" ht="12.75">
      <c r="A61" s="28"/>
      <c r="B61" s="28"/>
      <c r="C61" s="28"/>
      <c r="D61" s="28"/>
      <c r="E61" s="28"/>
      <c r="F61" s="28"/>
      <c r="G61" s="28"/>
    </row>
    <row r="62" spans="1:7" ht="12.75">
      <c r="A62" s="28"/>
      <c r="B62" s="28"/>
      <c r="C62" s="28"/>
      <c r="D62" s="28"/>
      <c r="E62" s="28"/>
      <c r="F62" s="28"/>
      <c r="G62" s="28"/>
    </row>
    <row r="63" spans="1:7" ht="12.75">
      <c r="A63" s="28"/>
      <c r="B63" s="28"/>
      <c r="C63" s="28"/>
      <c r="D63" s="28"/>
      <c r="E63" s="28"/>
      <c r="F63" s="28"/>
      <c r="G63" s="28"/>
    </row>
    <row r="64" spans="1:7" ht="12.75">
      <c r="A64" s="28"/>
      <c r="B64" s="28"/>
      <c r="C64" s="28"/>
      <c r="D64" s="28"/>
      <c r="E64" s="28"/>
      <c r="F64" s="28"/>
      <c r="G64" s="28"/>
    </row>
    <row r="65" spans="1:7" ht="12.75">
      <c r="A65" s="28"/>
      <c r="B65" s="28"/>
      <c r="C65" s="28"/>
      <c r="D65" s="28"/>
      <c r="E65" s="28"/>
      <c r="F65" s="28"/>
      <c r="G65" s="28"/>
    </row>
    <row r="66" spans="1:7" ht="12.75">
      <c r="A66" s="28"/>
      <c r="B66" s="28"/>
      <c r="C66" s="28"/>
      <c r="D66" s="28"/>
      <c r="E66" s="28"/>
      <c r="F66" s="28"/>
      <c r="G66" s="28"/>
    </row>
  </sheetData>
  <mergeCells count="1">
    <mergeCell ref="A1:F1"/>
  </mergeCells>
  <printOptions horizontalCentered="1"/>
  <pageMargins left="0.984251968503937" right="0.7874015748031497" top="0.984251968503937" bottom="0.984251968503937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D1">
      <selection activeCell="G6" sqref="G6"/>
    </sheetView>
  </sheetViews>
  <sheetFormatPr defaultColWidth="9.00390625" defaultRowHeight="12.75"/>
  <cols>
    <col min="1" max="1" width="12.125" style="0" customWidth="1"/>
    <col min="2" max="2" width="6.75390625" style="0" customWidth="1"/>
    <col min="3" max="3" width="40.25390625" style="0" customWidth="1"/>
    <col min="4" max="4" width="13.25390625" style="0" customWidth="1"/>
    <col min="5" max="5" width="15.375" style="0" customWidth="1"/>
    <col min="6" max="6" width="18.875" style="0" customWidth="1"/>
    <col min="7" max="7" width="23.00390625" style="0" customWidth="1"/>
  </cols>
  <sheetData>
    <row r="1" spans="1:7" ht="21.75" customHeight="1">
      <c r="A1" s="147" t="s">
        <v>21</v>
      </c>
      <c r="B1" s="148"/>
      <c r="C1" s="148"/>
      <c r="D1" s="148"/>
      <c r="E1" s="148"/>
      <c r="F1" s="148"/>
      <c r="G1" s="51" t="s">
        <v>22</v>
      </c>
    </row>
    <row r="2" spans="1:7" ht="12.75">
      <c r="A2" s="51"/>
      <c r="B2" s="51"/>
      <c r="C2" s="51"/>
      <c r="D2" s="51"/>
      <c r="E2" s="51"/>
      <c r="F2" s="51"/>
      <c r="G2" s="52" t="s">
        <v>23</v>
      </c>
    </row>
    <row r="3" spans="1:7" ht="12.75">
      <c r="A3" s="53"/>
      <c r="B3" s="53"/>
      <c r="C3" s="53"/>
      <c r="D3" s="53"/>
      <c r="E3" s="53"/>
      <c r="F3" s="51"/>
      <c r="G3" s="52" t="s">
        <v>24</v>
      </c>
    </row>
    <row r="4" spans="1:7" ht="12.75">
      <c r="A4" s="51"/>
      <c r="B4" s="51"/>
      <c r="C4" s="51"/>
      <c r="D4" s="51"/>
      <c r="E4" s="51"/>
      <c r="F4" s="54"/>
      <c r="G4" s="55" t="s">
        <v>0</v>
      </c>
    </row>
    <row r="5" spans="1:7" ht="12.75">
      <c r="A5" s="54"/>
      <c r="B5" s="54"/>
      <c r="C5" s="54"/>
      <c r="D5" s="54"/>
      <c r="E5" s="54"/>
      <c r="F5" s="54"/>
      <c r="G5" s="55" t="s">
        <v>106</v>
      </c>
    </row>
    <row r="6" spans="1:7" ht="12.75">
      <c r="A6" s="54"/>
      <c r="B6" s="54"/>
      <c r="C6" s="54"/>
      <c r="D6" s="54"/>
      <c r="E6" s="54"/>
      <c r="F6" s="56"/>
      <c r="G6" s="57" t="s">
        <v>36</v>
      </c>
    </row>
    <row r="7" spans="1:8" ht="30.75" customHeight="1">
      <c r="A7" s="58" t="s">
        <v>1</v>
      </c>
      <c r="B7" s="58" t="s">
        <v>8</v>
      </c>
      <c r="C7" s="58" t="s">
        <v>2</v>
      </c>
      <c r="D7" s="59" t="s">
        <v>3</v>
      </c>
      <c r="E7" s="58" t="s">
        <v>4</v>
      </c>
      <c r="F7" s="76" t="s">
        <v>5</v>
      </c>
      <c r="G7" s="60" t="s">
        <v>25</v>
      </c>
      <c r="H7" s="9"/>
    </row>
    <row r="8" spans="1:7" ht="15.75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77">
        <v>7</v>
      </c>
    </row>
    <row r="9" spans="1:7" ht="16.5" customHeight="1">
      <c r="A9" s="10" t="s">
        <v>37</v>
      </c>
      <c r="B9" s="11"/>
      <c r="C9" s="7" t="s">
        <v>39</v>
      </c>
      <c r="D9" s="12">
        <v>10000</v>
      </c>
      <c r="E9" s="13">
        <f>E10</f>
        <v>5050</v>
      </c>
      <c r="F9" s="13">
        <f>F10</f>
        <v>100</v>
      </c>
      <c r="G9" s="4">
        <f aca="true" t="shared" si="0" ref="G9:G20">D9+E9-F9</f>
        <v>14950</v>
      </c>
    </row>
    <row r="10" spans="1:7" ht="15.75">
      <c r="A10" s="14" t="s">
        <v>38</v>
      </c>
      <c r="B10" s="15"/>
      <c r="C10" s="21" t="s">
        <v>33</v>
      </c>
      <c r="D10" s="22">
        <v>10000</v>
      </c>
      <c r="E10" s="4">
        <f>E11+E12+E13</f>
        <v>5050</v>
      </c>
      <c r="F10" s="4">
        <f>F11+F12+F13</f>
        <v>100</v>
      </c>
      <c r="G10" s="4">
        <f t="shared" si="0"/>
        <v>14950</v>
      </c>
    </row>
    <row r="11" spans="1:7" ht="15.75">
      <c r="A11" s="63"/>
      <c r="B11" s="63" t="s">
        <v>44</v>
      </c>
      <c r="C11" s="64" t="s">
        <v>45</v>
      </c>
      <c r="D11" s="65">
        <v>0</v>
      </c>
      <c r="E11" s="29">
        <v>2000</v>
      </c>
      <c r="F11" s="29">
        <v>0</v>
      </c>
      <c r="G11" s="29">
        <f t="shared" si="0"/>
        <v>2000</v>
      </c>
    </row>
    <row r="12" spans="1:7" ht="15.75">
      <c r="A12" s="63"/>
      <c r="B12" s="63" t="s">
        <v>46</v>
      </c>
      <c r="C12" s="64" t="s">
        <v>47</v>
      </c>
      <c r="D12" s="65">
        <v>0</v>
      </c>
      <c r="E12" s="29">
        <v>3050</v>
      </c>
      <c r="F12" s="29">
        <v>0</v>
      </c>
      <c r="G12" s="29">
        <f t="shared" si="0"/>
        <v>3050</v>
      </c>
    </row>
    <row r="13" spans="1:7" ht="31.5">
      <c r="A13" s="63"/>
      <c r="B13" s="63" t="s">
        <v>34</v>
      </c>
      <c r="C13" s="64" t="s">
        <v>35</v>
      </c>
      <c r="D13" s="65">
        <v>10000</v>
      </c>
      <c r="E13" s="29">
        <v>0</v>
      </c>
      <c r="F13" s="29">
        <v>100</v>
      </c>
      <c r="G13" s="29">
        <f t="shared" si="0"/>
        <v>9900</v>
      </c>
    </row>
    <row r="14" spans="1:7" ht="19.5" customHeight="1">
      <c r="A14" s="10" t="s">
        <v>56</v>
      </c>
      <c r="B14" s="11"/>
      <c r="C14" s="7" t="s">
        <v>57</v>
      </c>
      <c r="D14" s="12">
        <v>2024464</v>
      </c>
      <c r="E14" s="13">
        <f>E15+E18</f>
        <v>19376</v>
      </c>
      <c r="F14" s="13">
        <f>F15+F18</f>
        <v>19376</v>
      </c>
      <c r="G14" s="4">
        <f t="shared" si="0"/>
        <v>2024464</v>
      </c>
    </row>
    <row r="15" spans="1:7" ht="31.5">
      <c r="A15" s="14" t="s">
        <v>83</v>
      </c>
      <c r="B15" s="15"/>
      <c r="C15" s="21" t="s">
        <v>84</v>
      </c>
      <c r="D15" s="22">
        <v>328754</v>
      </c>
      <c r="E15" s="4">
        <f>E16+E17</f>
        <v>415</v>
      </c>
      <c r="F15" s="4">
        <f>F16+F17</f>
        <v>415</v>
      </c>
      <c r="G15" s="4">
        <f t="shared" si="0"/>
        <v>328754</v>
      </c>
    </row>
    <row r="16" spans="1:7" ht="15.75">
      <c r="A16" s="63"/>
      <c r="B16" s="63" t="s">
        <v>28</v>
      </c>
      <c r="C16" s="64" t="s">
        <v>85</v>
      </c>
      <c r="D16" s="65">
        <v>147600</v>
      </c>
      <c r="E16" s="29">
        <v>0</v>
      </c>
      <c r="F16" s="29">
        <v>415</v>
      </c>
      <c r="G16" s="29">
        <f t="shared" si="0"/>
        <v>147185</v>
      </c>
    </row>
    <row r="17" spans="1:7" ht="31.5">
      <c r="A17" s="63"/>
      <c r="B17" s="63" t="s">
        <v>86</v>
      </c>
      <c r="C17" s="64" t="s">
        <v>87</v>
      </c>
      <c r="D17" s="65">
        <v>1400</v>
      </c>
      <c r="E17" s="29">
        <v>415</v>
      </c>
      <c r="F17" s="29">
        <v>0</v>
      </c>
      <c r="G17" s="29">
        <f t="shared" si="0"/>
        <v>1815</v>
      </c>
    </row>
    <row r="18" spans="1:7" ht="31.5">
      <c r="A18" s="14" t="s">
        <v>58</v>
      </c>
      <c r="B18" s="15"/>
      <c r="C18" s="21" t="s">
        <v>88</v>
      </c>
      <c r="D18" s="22">
        <v>1586710</v>
      </c>
      <c r="E18" s="4">
        <f>E19+E20</f>
        <v>18961</v>
      </c>
      <c r="F18" s="4">
        <f>F19+F20</f>
        <v>18961</v>
      </c>
      <c r="G18" s="4">
        <f t="shared" si="0"/>
        <v>1586710</v>
      </c>
    </row>
    <row r="19" spans="1:7" ht="15.75">
      <c r="A19" s="63"/>
      <c r="B19" s="63" t="s">
        <v>28</v>
      </c>
      <c r="C19" s="64" t="s">
        <v>85</v>
      </c>
      <c r="D19" s="65">
        <v>978410</v>
      </c>
      <c r="E19" s="29">
        <v>0</v>
      </c>
      <c r="F19" s="29">
        <v>18961</v>
      </c>
      <c r="G19" s="29">
        <f t="shared" si="0"/>
        <v>959449</v>
      </c>
    </row>
    <row r="20" spans="1:7" ht="31.5">
      <c r="A20" s="63"/>
      <c r="B20" s="63" t="s">
        <v>86</v>
      </c>
      <c r="C20" s="64" t="s">
        <v>87</v>
      </c>
      <c r="D20" s="65">
        <v>28200</v>
      </c>
      <c r="E20" s="29">
        <v>18961</v>
      </c>
      <c r="F20" s="29">
        <v>0</v>
      </c>
      <c r="G20" s="29">
        <f t="shared" si="0"/>
        <v>47161</v>
      </c>
    </row>
    <row r="21" spans="1:7" ht="15.75">
      <c r="A21" s="92"/>
      <c r="B21" s="92"/>
      <c r="C21" s="93"/>
      <c r="D21" s="94"/>
      <c r="E21" s="91"/>
      <c r="F21" s="91"/>
      <c r="G21" s="91"/>
    </row>
    <row r="22" spans="1:7" s="28" customFormat="1" ht="15.75">
      <c r="A22" s="92"/>
      <c r="B22" s="92"/>
      <c r="C22" s="93"/>
      <c r="D22" s="94"/>
      <c r="E22"/>
      <c r="F22" s="62" t="s">
        <v>15</v>
      </c>
      <c r="G22" s="62"/>
    </row>
    <row r="23" spans="1:7" s="28" customFormat="1" ht="15.75">
      <c r="A23" s="92"/>
      <c r="B23" s="92"/>
      <c r="C23" s="93"/>
      <c r="D23" s="94"/>
      <c r="E23"/>
      <c r="F23" s="62"/>
      <c r="G23" s="62"/>
    </row>
    <row r="24" spans="1:7" s="28" customFormat="1" ht="15.75">
      <c r="A24" s="92"/>
      <c r="B24" s="92"/>
      <c r="C24" s="93"/>
      <c r="D24" s="94"/>
      <c r="E24"/>
      <c r="F24" s="62" t="s">
        <v>16</v>
      </c>
      <c r="G24" s="62"/>
    </row>
    <row r="25" spans="1:7" ht="15.75">
      <c r="A25" s="10" t="s">
        <v>17</v>
      </c>
      <c r="B25" s="11"/>
      <c r="C25" s="7" t="s">
        <v>18</v>
      </c>
      <c r="D25" s="12">
        <v>4095154</v>
      </c>
      <c r="E25" s="13">
        <f>E26+E34</f>
        <v>592329</v>
      </c>
      <c r="F25" s="13">
        <f>F26+F34</f>
        <v>5690</v>
      </c>
      <c r="G25" s="4">
        <f aca="true" t="shared" si="1" ref="G25:G32">D25+E25-F25</f>
        <v>4681793</v>
      </c>
    </row>
    <row r="26" spans="1:7" ht="44.25" customHeight="1">
      <c r="A26" s="14" t="s">
        <v>41</v>
      </c>
      <c r="B26" s="15"/>
      <c r="C26" s="21" t="s">
        <v>43</v>
      </c>
      <c r="D26" s="22">
        <v>919115</v>
      </c>
      <c r="E26" s="4">
        <f>E28+E29+E27+E30+E31+E32</f>
        <v>586639</v>
      </c>
      <c r="F26" s="4">
        <f>F28+F29+F27+F30+F31+F32</f>
        <v>0</v>
      </c>
      <c r="G26" s="4">
        <f t="shared" si="1"/>
        <v>1505754</v>
      </c>
    </row>
    <row r="27" spans="1:7" ht="15.75">
      <c r="A27" s="14"/>
      <c r="B27" s="15" t="s">
        <v>26</v>
      </c>
      <c r="C27" s="16" t="s">
        <v>27</v>
      </c>
      <c r="D27" s="18">
        <v>886790</v>
      </c>
      <c r="E27" s="6">
        <v>573975</v>
      </c>
      <c r="F27" s="38">
        <v>0</v>
      </c>
      <c r="G27" s="29">
        <f>D27+E27-F27</f>
        <v>1460765</v>
      </c>
    </row>
    <row r="28" spans="1:7" ht="15.75">
      <c r="A28" s="63"/>
      <c r="B28" s="63" t="s">
        <v>28</v>
      </c>
      <c r="C28" s="16" t="s">
        <v>52</v>
      </c>
      <c r="D28" s="65">
        <v>14140</v>
      </c>
      <c r="E28" s="29">
        <v>7147</v>
      </c>
      <c r="F28" s="29">
        <v>0</v>
      </c>
      <c r="G28" s="29">
        <f t="shared" si="1"/>
        <v>21287</v>
      </c>
    </row>
    <row r="29" spans="1:7" ht="15.75">
      <c r="A29" s="14"/>
      <c r="B29" s="15" t="s">
        <v>48</v>
      </c>
      <c r="C29" s="16" t="s">
        <v>49</v>
      </c>
      <c r="D29" s="18">
        <v>2440</v>
      </c>
      <c r="E29" s="6">
        <v>1231</v>
      </c>
      <c r="F29" s="19">
        <v>0</v>
      </c>
      <c r="G29" s="29">
        <f t="shared" si="1"/>
        <v>3671</v>
      </c>
    </row>
    <row r="30" spans="1:7" ht="15.75">
      <c r="A30" s="14"/>
      <c r="B30" s="15" t="s">
        <v>50</v>
      </c>
      <c r="C30" s="16" t="s">
        <v>51</v>
      </c>
      <c r="D30" s="18">
        <v>347</v>
      </c>
      <c r="E30" s="6">
        <v>174</v>
      </c>
      <c r="F30" s="19">
        <v>0</v>
      </c>
      <c r="G30" s="29">
        <f t="shared" si="1"/>
        <v>521</v>
      </c>
    </row>
    <row r="31" spans="1:7" ht="15.75">
      <c r="A31" s="63"/>
      <c r="B31" s="63" t="s">
        <v>44</v>
      </c>
      <c r="C31" s="64" t="s">
        <v>45</v>
      </c>
      <c r="D31" s="65">
        <v>2500</v>
      </c>
      <c r="E31" s="29">
        <v>1574</v>
      </c>
      <c r="F31" s="29">
        <v>0</v>
      </c>
      <c r="G31" s="29">
        <f t="shared" si="1"/>
        <v>4074</v>
      </c>
    </row>
    <row r="32" spans="1:7" ht="15.75">
      <c r="A32" s="63"/>
      <c r="B32" s="63" t="s">
        <v>46</v>
      </c>
      <c r="C32" s="64" t="s">
        <v>47</v>
      </c>
      <c r="D32" s="65">
        <v>1980</v>
      </c>
      <c r="E32" s="29">
        <v>2538</v>
      </c>
      <c r="F32" s="29">
        <v>0</v>
      </c>
      <c r="G32" s="29">
        <f t="shared" si="1"/>
        <v>4518</v>
      </c>
    </row>
    <row r="33" spans="1:7" ht="15.75">
      <c r="A33" s="63"/>
      <c r="B33" s="63"/>
      <c r="C33" s="64"/>
      <c r="D33" s="65"/>
      <c r="E33" s="29"/>
      <c r="F33" s="29"/>
      <c r="G33" s="29"/>
    </row>
    <row r="34" spans="1:7" ht="15.75">
      <c r="A34" s="14" t="s">
        <v>89</v>
      </c>
      <c r="B34" s="15"/>
      <c r="C34" s="21" t="s">
        <v>90</v>
      </c>
      <c r="D34" s="22">
        <v>700319</v>
      </c>
      <c r="E34" s="4">
        <f>E35+E36</f>
        <v>5690</v>
      </c>
      <c r="F34" s="4">
        <f>F35+F36</f>
        <v>5690</v>
      </c>
      <c r="G34" s="4">
        <f aca="true" t="shared" si="2" ref="G34:G39">D34+E34-F34</f>
        <v>700319</v>
      </c>
    </row>
    <row r="35" spans="1:7" ht="15.75">
      <c r="A35" s="63"/>
      <c r="B35" s="63" t="s">
        <v>28</v>
      </c>
      <c r="C35" s="64" t="s">
        <v>85</v>
      </c>
      <c r="D35" s="65">
        <v>467490</v>
      </c>
      <c r="E35" s="29">
        <v>0</v>
      </c>
      <c r="F35" s="29">
        <v>5690</v>
      </c>
      <c r="G35" s="29">
        <f t="shared" si="2"/>
        <v>461800</v>
      </c>
    </row>
    <row r="36" spans="1:7" ht="31.5">
      <c r="A36" s="63"/>
      <c r="B36" s="63" t="s">
        <v>86</v>
      </c>
      <c r="C36" s="64" t="s">
        <v>87</v>
      </c>
      <c r="D36" s="65">
        <v>16400</v>
      </c>
      <c r="E36" s="29">
        <v>5690</v>
      </c>
      <c r="F36" s="29">
        <v>0</v>
      </c>
      <c r="G36" s="29">
        <f t="shared" si="2"/>
        <v>22090</v>
      </c>
    </row>
    <row r="37" spans="1:7" ht="31.5">
      <c r="A37" s="10" t="s">
        <v>78</v>
      </c>
      <c r="B37" s="11"/>
      <c r="C37" s="7" t="s">
        <v>79</v>
      </c>
      <c r="D37" s="12">
        <v>2398495</v>
      </c>
      <c r="E37" s="13">
        <f>E38+E46</f>
        <v>1000000</v>
      </c>
      <c r="F37" s="13">
        <f>F38+F46</f>
        <v>0</v>
      </c>
      <c r="G37" s="4">
        <f t="shared" si="2"/>
        <v>3398495</v>
      </c>
    </row>
    <row r="38" spans="1:7" ht="15.75">
      <c r="A38" s="14" t="s">
        <v>91</v>
      </c>
      <c r="B38" s="15"/>
      <c r="C38" s="21" t="s">
        <v>92</v>
      </c>
      <c r="D38" s="22">
        <v>1170000</v>
      </c>
      <c r="E38" s="4">
        <f>E39</f>
        <v>1000000</v>
      </c>
      <c r="F38" s="4">
        <f>F39</f>
        <v>0</v>
      </c>
      <c r="G38" s="4">
        <f t="shared" si="2"/>
        <v>2170000</v>
      </c>
    </row>
    <row r="39" spans="1:7" ht="31.5">
      <c r="A39" s="14"/>
      <c r="B39" s="15" t="s">
        <v>34</v>
      </c>
      <c r="C39" s="16" t="s">
        <v>35</v>
      </c>
      <c r="D39" s="18">
        <v>1170000</v>
      </c>
      <c r="E39" s="6">
        <v>1000000</v>
      </c>
      <c r="F39" s="38">
        <v>0</v>
      </c>
      <c r="G39" s="29">
        <f t="shared" si="2"/>
        <v>2170000</v>
      </c>
    </row>
    <row r="40" spans="1:7" ht="15.75">
      <c r="A40" s="63"/>
      <c r="B40" s="63"/>
      <c r="C40" s="64"/>
      <c r="D40" s="65"/>
      <c r="E40" s="29"/>
      <c r="F40" s="29"/>
      <c r="G40" s="29"/>
    </row>
    <row r="41" spans="1:7" ht="15.75">
      <c r="A41" s="66"/>
      <c r="B41" s="67"/>
      <c r="C41" s="68" t="s">
        <v>6</v>
      </c>
      <c r="D41" s="69">
        <v>20164909</v>
      </c>
      <c r="E41" s="69">
        <f>E25+E9+E14+E37</f>
        <v>1616755</v>
      </c>
      <c r="F41" s="69">
        <f>F25+F9+F14+F37</f>
        <v>25166</v>
      </c>
      <c r="G41" s="70">
        <f>D41+E41-F41</f>
        <v>21756498</v>
      </c>
    </row>
    <row r="42" spans="1:7" ht="15.75">
      <c r="A42" s="71"/>
      <c r="B42" s="72"/>
      <c r="C42" s="73"/>
      <c r="D42" s="74"/>
      <c r="E42" s="74"/>
      <c r="F42" s="74"/>
      <c r="G42" s="75"/>
    </row>
    <row r="43" spans="6:7" ht="12.75">
      <c r="F43" s="62" t="s">
        <v>15</v>
      </c>
      <c r="G43" s="62"/>
    </row>
    <row r="44" spans="6:7" ht="12.75">
      <c r="F44" s="62"/>
      <c r="G44" s="62"/>
    </row>
    <row r="45" spans="6:7" ht="12.75">
      <c r="F45" s="62" t="s">
        <v>16</v>
      </c>
      <c r="G45" s="62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"/>
  <sheetViews>
    <sheetView workbookViewId="0" topLeftCell="D1">
      <selection activeCell="G5" sqref="G5"/>
    </sheetView>
  </sheetViews>
  <sheetFormatPr defaultColWidth="9.00390625" defaultRowHeight="12.75"/>
  <cols>
    <col min="1" max="1" width="11.75390625" style="0" customWidth="1"/>
    <col min="2" max="2" width="8.25390625" style="0" customWidth="1"/>
    <col min="3" max="3" width="44.125" style="0" customWidth="1"/>
    <col min="4" max="4" width="13.75390625" style="0" customWidth="1"/>
    <col min="5" max="5" width="15.25390625" style="0" customWidth="1"/>
    <col min="6" max="6" width="13.875" style="0" customWidth="1"/>
    <col min="7" max="7" width="22.00390625" style="0" customWidth="1"/>
  </cols>
  <sheetData>
    <row r="1" spans="1:7" s="32" customFormat="1" ht="26.25">
      <c r="A1" s="145" t="s">
        <v>29</v>
      </c>
      <c r="B1" s="146"/>
      <c r="C1" s="146"/>
      <c r="D1" s="146"/>
      <c r="E1" s="146"/>
      <c r="F1" s="146"/>
      <c r="G1" s="85" t="s">
        <v>30</v>
      </c>
    </row>
    <row r="2" spans="1:7" s="34" customFormat="1" ht="15.75">
      <c r="A2" s="33"/>
      <c r="B2" s="33"/>
      <c r="C2" s="33"/>
      <c r="D2" s="33"/>
      <c r="E2" s="33"/>
      <c r="F2" s="33"/>
      <c r="G2" s="85" t="s">
        <v>12</v>
      </c>
    </row>
    <row r="3" spans="1:7" s="34" customFormat="1" ht="15.75">
      <c r="A3" s="33"/>
      <c r="B3" s="33"/>
      <c r="C3" s="33"/>
      <c r="D3" s="33"/>
      <c r="E3" s="33"/>
      <c r="F3" s="33"/>
      <c r="G3" s="85" t="s">
        <v>0</v>
      </c>
    </row>
    <row r="4" spans="1:7" s="34" customFormat="1" ht="15.75">
      <c r="A4" s="33"/>
      <c r="B4" s="33"/>
      <c r="C4" s="33"/>
      <c r="D4" s="33" t="s">
        <v>13</v>
      </c>
      <c r="E4" s="33"/>
      <c r="F4" s="33"/>
      <c r="G4" s="85" t="s">
        <v>106</v>
      </c>
    </row>
    <row r="5" spans="1:7" s="34" customFormat="1" ht="15.75">
      <c r="A5" s="33"/>
      <c r="B5" s="33"/>
      <c r="C5" s="33"/>
      <c r="D5" s="33"/>
      <c r="E5" s="33"/>
      <c r="F5" s="33"/>
      <c r="G5" s="85" t="s">
        <v>36</v>
      </c>
    </row>
    <row r="6" spans="1:50" s="30" customFormat="1" ht="36" customHeight="1" thickBot="1">
      <c r="A6" s="1" t="s">
        <v>1</v>
      </c>
      <c r="B6" s="1" t="s">
        <v>8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s="27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36">
        <v>6</v>
      </c>
      <c r="G7" s="20">
        <v>7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s="5" customFormat="1" ht="15.75" hidden="1">
      <c r="A8" s="23" t="s">
        <v>10</v>
      </c>
      <c r="B8" s="24"/>
      <c r="C8" s="25" t="s">
        <v>11</v>
      </c>
      <c r="D8" s="26"/>
      <c r="E8" s="26">
        <v>21625</v>
      </c>
      <c r="F8" s="37"/>
      <c r="G8" s="3">
        <f>D8+E8-F8</f>
        <v>21625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s="8" customFormat="1" ht="31.5">
      <c r="A9" s="10" t="s">
        <v>17</v>
      </c>
      <c r="B9" s="11"/>
      <c r="C9" s="47" t="s">
        <v>18</v>
      </c>
      <c r="D9" s="12">
        <v>1830464</v>
      </c>
      <c r="E9" s="13">
        <f>E10+E13+E15</f>
        <v>586639</v>
      </c>
      <c r="F9" s="13">
        <f>F10+F13+F15</f>
        <v>251815</v>
      </c>
      <c r="G9" s="4">
        <f>D9+E9-F9</f>
        <v>2165288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17" customFormat="1" ht="47.25">
      <c r="A10" s="14" t="s">
        <v>41</v>
      </c>
      <c r="B10" s="15"/>
      <c r="C10" s="21" t="s">
        <v>42</v>
      </c>
      <c r="D10" s="22">
        <v>919115</v>
      </c>
      <c r="E10" s="4">
        <f>E11</f>
        <v>586639</v>
      </c>
      <c r="F10" s="4">
        <f>F11</f>
        <v>0</v>
      </c>
      <c r="G10" s="4">
        <f>D10+E10-F10</f>
        <v>1505754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</row>
    <row r="11" spans="1:50" s="17" customFormat="1" ht="63">
      <c r="A11" s="14"/>
      <c r="B11" s="15" t="s">
        <v>19</v>
      </c>
      <c r="C11" s="16" t="s">
        <v>20</v>
      </c>
      <c r="D11" s="18">
        <v>909980</v>
      </c>
      <c r="E11" s="6">
        <v>586639</v>
      </c>
      <c r="F11" s="19">
        <v>0</v>
      </c>
      <c r="G11" s="29">
        <f>D11+E11-F11</f>
        <v>1496619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</row>
    <row r="12" spans="1:50" s="17" customFormat="1" ht="15.75">
      <c r="A12" s="14"/>
      <c r="B12" s="15"/>
      <c r="C12" s="16"/>
      <c r="D12" s="18"/>
      <c r="E12" s="6"/>
      <c r="F12" s="19"/>
      <c r="G12" s="29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3" spans="1:50" s="17" customFormat="1" ht="31.5">
      <c r="A13" s="14" t="s">
        <v>93</v>
      </c>
      <c r="B13" s="15"/>
      <c r="C13" s="21" t="s">
        <v>96</v>
      </c>
      <c r="D13" s="22">
        <v>526909</v>
      </c>
      <c r="E13" s="4">
        <f>E14</f>
        <v>0</v>
      </c>
      <c r="F13" s="4">
        <f>F14</f>
        <v>85615</v>
      </c>
      <c r="G13" s="4">
        <f>D13+E13-F13</f>
        <v>441294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</row>
    <row r="14" spans="1:50" s="17" customFormat="1" ht="72" customHeight="1">
      <c r="A14" s="14"/>
      <c r="B14" s="15" t="s">
        <v>19</v>
      </c>
      <c r="C14" s="16" t="s">
        <v>55</v>
      </c>
      <c r="D14" s="18">
        <v>526909</v>
      </c>
      <c r="E14" s="6">
        <v>0</v>
      </c>
      <c r="F14" s="19">
        <v>85615</v>
      </c>
      <c r="G14" s="29">
        <f>D14+E14-F14</f>
        <v>441294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</row>
    <row r="15" spans="1:50" s="101" customFormat="1" ht="33" customHeight="1">
      <c r="A15" s="95" t="s">
        <v>89</v>
      </c>
      <c r="B15" s="95"/>
      <c r="C15" s="96" t="s">
        <v>97</v>
      </c>
      <c r="D15" s="97">
        <v>249300</v>
      </c>
      <c r="E15" s="98">
        <v>0</v>
      </c>
      <c r="F15" s="99">
        <v>166200</v>
      </c>
      <c r="G15" s="98">
        <f>D15+E15-F15</f>
        <v>83100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</row>
    <row r="16" spans="1:50" s="17" customFormat="1" ht="72" customHeight="1">
      <c r="A16" s="14"/>
      <c r="B16" s="15" t="s">
        <v>19</v>
      </c>
      <c r="C16" s="16" t="s">
        <v>55</v>
      </c>
      <c r="D16" s="18">
        <v>249300</v>
      </c>
      <c r="E16" s="6">
        <v>0</v>
      </c>
      <c r="F16" s="19">
        <v>166200</v>
      </c>
      <c r="G16" s="29">
        <f>D16+E16-F16</f>
        <v>83100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</row>
    <row r="17" spans="1:50" s="43" customFormat="1" ht="15.75">
      <c r="A17" s="1"/>
      <c r="B17" s="2"/>
      <c r="C17" s="1" t="s">
        <v>7</v>
      </c>
      <c r="D17" s="4">
        <v>2018846</v>
      </c>
      <c r="E17" s="4">
        <f>E9</f>
        <v>586639</v>
      </c>
      <c r="F17" s="4">
        <f>F9</f>
        <v>251815</v>
      </c>
      <c r="G17" s="4">
        <f>D17+E17-F17</f>
        <v>2353670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7" s="84" customFormat="1" ht="21" customHeight="1">
      <c r="A18" s="78"/>
      <c r="B18" s="79"/>
      <c r="C18" s="80"/>
      <c r="D18" s="81"/>
      <c r="E18" s="82"/>
      <c r="F18" s="83" t="s">
        <v>15</v>
      </c>
      <c r="G18" s="83"/>
    </row>
    <row r="19" spans="1:7" s="84" customFormat="1" ht="15.75" customHeight="1">
      <c r="A19" s="78"/>
      <c r="B19" s="79"/>
      <c r="C19" s="80"/>
      <c r="D19" s="81"/>
      <c r="E19" s="82"/>
      <c r="F19" s="83"/>
      <c r="G19" s="83"/>
    </row>
    <row r="20" spans="1:7" s="84" customFormat="1" ht="13.5" customHeight="1">
      <c r="A20" s="78"/>
      <c r="B20" s="79"/>
      <c r="C20" s="80"/>
      <c r="D20" s="81"/>
      <c r="E20" s="82"/>
      <c r="F20" s="83" t="s">
        <v>16</v>
      </c>
      <c r="G20" s="83"/>
    </row>
    <row r="21" s="51" customFormat="1" ht="12.75"/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9"/>
  <sheetViews>
    <sheetView tabSelected="1" workbookViewId="0" topLeftCell="D1">
      <selection activeCell="H20" sqref="H20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38.375" style="0" customWidth="1"/>
    <col min="4" max="4" width="13.875" style="0" customWidth="1"/>
    <col min="5" max="5" width="13.625" style="0" customWidth="1"/>
    <col min="6" max="6" width="14.375" style="0" customWidth="1"/>
    <col min="7" max="7" width="24.875" style="0" bestFit="1" customWidth="1"/>
  </cols>
  <sheetData>
    <row r="1" spans="1:7" s="109" customFormat="1" ht="15">
      <c r="A1" s="149" t="s">
        <v>31</v>
      </c>
      <c r="B1" s="150"/>
      <c r="C1" s="150"/>
      <c r="D1" s="150"/>
      <c r="E1" s="150"/>
      <c r="F1" s="150"/>
      <c r="G1" s="143" t="s">
        <v>30</v>
      </c>
    </row>
    <row r="2" spans="1:7" s="109" customFormat="1" ht="15">
      <c r="A2" s="110"/>
      <c r="B2" s="110"/>
      <c r="C2" s="110"/>
      <c r="D2" s="110"/>
      <c r="E2" s="110"/>
      <c r="F2" s="110"/>
      <c r="G2" s="143" t="s">
        <v>32</v>
      </c>
    </row>
    <row r="3" spans="1:7" s="109" customFormat="1" ht="12" customHeight="1">
      <c r="A3" s="110"/>
      <c r="B3" s="110"/>
      <c r="C3" s="110"/>
      <c r="D3" s="110"/>
      <c r="E3" s="110"/>
      <c r="F3" s="110"/>
      <c r="G3" s="143" t="s">
        <v>106</v>
      </c>
    </row>
    <row r="4" spans="1:7" s="109" customFormat="1" ht="13.5" customHeight="1">
      <c r="A4" s="110"/>
      <c r="B4" s="110"/>
      <c r="C4" s="110"/>
      <c r="D4" s="110"/>
      <c r="E4" s="110"/>
      <c r="F4" s="110"/>
      <c r="G4" s="143" t="s">
        <v>53</v>
      </c>
    </row>
    <row r="5" spans="1:49" s="113" customFormat="1" ht="21" customHeight="1" thickBot="1">
      <c r="A5" s="111" t="s">
        <v>1</v>
      </c>
      <c r="B5" s="111" t="s">
        <v>8</v>
      </c>
      <c r="C5" s="111" t="s">
        <v>2</v>
      </c>
      <c r="D5" s="111" t="s">
        <v>3</v>
      </c>
      <c r="E5" s="111" t="s">
        <v>4</v>
      </c>
      <c r="F5" s="111" t="s">
        <v>5</v>
      </c>
      <c r="G5" s="111" t="s">
        <v>6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</row>
    <row r="6" spans="1:49" s="117" customFormat="1" ht="15.75" customHeight="1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5">
        <v>6</v>
      </c>
      <c r="G6" s="114">
        <v>7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</row>
    <row r="7" spans="1:49" s="124" customFormat="1" ht="21" customHeight="1">
      <c r="A7" s="118" t="s">
        <v>17</v>
      </c>
      <c r="B7" s="119"/>
      <c r="C7" s="120" t="s">
        <v>18</v>
      </c>
      <c r="D7" s="121">
        <v>1830464</v>
      </c>
      <c r="E7" s="122">
        <f>E8+E15</f>
        <v>586639</v>
      </c>
      <c r="F7" s="122">
        <f>F8+F15+F17</f>
        <v>251815</v>
      </c>
      <c r="G7" s="106">
        <f>D7+E7-F7</f>
        <v>2165288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</row>
    <row r="8" spans="1:49" s="108" customFormat="1" ht="29.25" customHeight="1">
      <c r="A8" s="102" t="s">
        <v>41</v>
      </c>
      <c r="B8" s="103"/>
      <c r="C8" s="141" t="s">
        <v>42</v>
      </c>
      <c r="D8" s="104">
        <v>919115</v>
      </c>
      <c r="E8" s="105">
        <f>SUM(E9:E14)</f>
        <v>586639</v>
      </c>
      <c r="F8" s="105">
        <f>SUM(F9:F14)</f>
        <v>0</v>
      </c>
      <c r="G8" s="106">
        <f>D8+E8-F8</f>
        <v>1505754</v>
      </c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</row>
    <row r="9" spans="1:7" s="129" customFormat="1" ht="15">
      <c r="A9" s="102"/>
      <c r="B9" s="103" t="s">
        <v>26</v>
      </c>
      <c r="C9" s="125" t="s">
        <v>27</v>
      </c>
      <c r="D9" s="126">
        <v>886790</v>
      </c>
      <c r="E9" s="105">
        <v>573975</v>
      </c>
      <c r="F9" s="127">
        <v>0</v>
      </c>
      <c r="G9" s="128">
        <f aca="true" t="shared" si="0" ref="G9:G14">D9+E9-F9</f>
        <v>1460765</v>
      </c>
    </row>
    <row r="10" spans="1:7" s="129" customFormat="1" ht="15">
      <c r="A10" s="130"/>
      <c r="B10" s="130" t="s">
        <v>28</v>
      </c>
      <c r="C10" s="125" t="s">
        <v>52</v>
      </c>
      <c r="D10" s="131">
        <v>14140</v>
      </c>
      <c r="E10" s="128">
        <v>7147</v>
      </c>
      <c r="F10" s="128">
        <v>0</v>
      </c>
      <c r="G10" s="128">
        <f t="shared" si="0"/>
        <v>21287</v>
      </c>
    </row>
    <row r="11" spans="1:7" s="129" customFormat="1" ht="15">
      <c r="A11" s="102"/>
      <c r="B11" s="103" t="s">
        <v>48</v>
      </c>
      <c r="C11" s="125" t="s">
        <v>49</v>
      </c>
      <c r="D11" s="126">
        <v>2440</v>
      </c>
      <c r="E11" s="105">
        <v>1231</v>
      </c>
      <c r="F11" s="132">
        <v>0</v>
      </c>
      <c r="G11" s="128">
        <f t="shared" si="0"/>
        <v>3671</v>
      </c>
    </row>
    <row r="12" spans="1:7" s="129" customFormat="1" ht="15">
      <c r="A12" s="102"/>
      <c r="B12" s="103" t="s">
        <v>50</v>
      </c>
      <c r="C12" s="125" t="s">
        <v>51</v>
      </c>
      <c r="D12" s="126">
        <v>347</v>
      </c>
      <c r="E12" s="105">
        <v>174</v>
      </c>
      <c r="F12" s="132"/>
      <c r="G12" s="128"/>
    </row>
    <row r="13" spans="1:7" s="129" customFormat="1" ht="15">
      <c r="A13" s="130"/>
      <c r="B13" s="130" t="s">
        <v>44</v>
      </c>
      <c r="C13" s="133" t="s">
        <v>45</v>
      </c>
      <c r="D13" s="131">
        <v>2500</v>
      </c>
      <c r="E13" s="128">
        <v>1574</v>
      </c>
      <c r="F13" s="128">
        <v>0</v>
      </c>
      <c r="G13" s="128">
        <f t="shared" si="0"/>
        <v>4074</v>
      </c>
    </row>
    <row r="14" spans="1:7" s="129" customFormat="1" ht="15">
      <c r="A14" s="130"/>
      <c r="B14" s="130" t="s">
        <v>46</v>
      </c>
      <c r="C14" s="133" t="s">
        <v>47</v>
      </c>
      <c r="D14" s="131">
        <v>1980</v>
      </c>
      <c r="E14" s="128">
        <v>2538</v>
      </c>
      <c r="F14" s="128">
        <v>0</v>
      </c>
      <c r="G14" s="128">
        <f t="shared" si="0"/>
        <v>4518</v>
      </c>
    </row>
    <row r="15" spans="1:49" s="108" customFormat="1" ht="25.5">
      <c r="A15" s="102" t="s">
        <v>93</v>
      </c>
      <c r="B15" s="103"/>
      <c r="C15" s="141" t="s">
        <v>96</v>
      </c>
      <c r="D15" s="104">
        <v>526909</v>
      </c>
      <c r="E15" s="106">
        <f>E16</f>
        <v>0</v>
      </c>
      <c r="F15" s="106">
        <f>F16</f>
        <v>85615</v>
      </c>
      <c r="G15" s="106">
        <f>D15+E15-F15</f>
        <v>441294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</row>
    <row r="16" spans="1:49" s="108" customFormat="1" ht="15">
      <c r="A16" s="102"/>
      <c r="B16" s="103" t="s">
        <v>26</v>
      </c>
      <c r="C16" s="125" t="s">
        <v>27</v>
      </c>
      <c r="D16" s="126">
        <v>526909</v>
      </c>
      <c r="E16" s="105">
        <v>0</v>
      </c>
      <c r="F16" s="132">
        <v>85615</v>
      </c>
      <c r="G16" s="128">
        <f>D16+E16-F16</f>
        <v>441294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</row>
    <row r="17" spans="1:49" s="137" customFormat="1" ht="15">
      <c r="A17" s="134" t="s">
        <v>89</v>
      </c>
      <c r="B17" s="134"/>
      <c r="C17" s="142" t="s">
        <v>97</v>
      </c>
      <c r="D17" s="104">
        <v>249300</v>
      </c>
      <c r="E17" s="135">
        <f>SUM(E18:E26)</f>
        <v>0</v>
      </c>
      <c r="F17" s="144">
        <f>SUM(F18:F26)</f>
        <v>166200</v>
      </c>
      <c r="G17" s="106">
        <f>D17+E17-F17</f>
        <v>83100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</row>
    <row r="18" spans="1:49" s="140" customFormat="1" ht="15.75" customHeight="1">
      <c r="A18" s="130"/>
      <c r="B18" s="130" t="s">
        <v>98</v>
      </c>
      <c r="C18" s="133" t="s">
        <v>104</v>
      </c>
      <c r="D18" s="131">
        <v>6000</v>
      </c>
      <c r="E18" s="128"/>
      <c r="F18" s="138">
        <v>4000</v>
      </c>
      <c r="G18" s="128">
        <f aca="true" t="shared" si="1" ref="G18:G26">D18+E18-F18</f>
        <v>2000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</row>
    <row r="19" spans="1:7" s="129" customFormat="1" ht="15">
      <c r="A19" s="130"/>
      <c r="B19" s="130" t="s">
        <v>28</v>
      </c>
      <c r="C19" s="125" t="s">
        <v>52</v>
      </c>
      <c r="D19" s="131">
        <v>166600</v>
      </c>
      <c r="E19" s="128"/>
      <c r="F19" s="128">
        <v>111600</v>
      </c>
      <c r="G19" s="128">
        <f t="shared" si="1"/>
        <v>55000</v>
      </c>
    </row>
    <row r="20" spans="1:7" s="129" customFormat="1" ht="15">
      <c r="A20" s="130"/>
      <c r="B20" s="130" t="s">
        <v>99</v>
      </c>
      <c r="C20" s="125" t="s">
        <v>100</v>
      </c>
      <c r="D20" s="131">
        <v>9800</v>
      </c>
      <c r="E20" s="128"/>
      <c r="F20" s="128">
        <v>5600</v>
      </c>
      <c r="G20" s="128">
        <f t="shared" si="1"/>
        <v>4200</v>
      </c>
    </row>
    <row r="21" spans="1:7" s="129" customFormat="1" ht="15">
      <c r="A21" s="102"/>
      <c r="B21" s="103" t="s">
        <v>48</v>
      </c>
      <c r="C21" s="125" t="s">
        <v>49</v>
      </c>
      <c r="D21" s="126">
        <v>29850</v>
      </c>
      <c r="E21" s="105"/>
      <c r="F21" s="132">
        <v>20000</v>
      </c>
      <c r="G21" s="128">
        <f t="shared" si="1"/>
        <v>9850</v>
      </c>
    </row>
    <row r="22" spans="1:7" s="129" customFormat="1" ht="15">
      <c r="A22" s="102"/>
      <c r="B22" s="103" t="s">
        <v>50</v>
      </c>
      <c r="C22" s="125" t="s">
        <v>51</v>
      </c>
      <c r="D22" s="126">
        <v>4250</v>
      </c>
      <c r="E22" s="105"/>
      <c r="F22" s="132">
        <v>2900</v>
      </c>
      <c r="G22" s="128">
        <f t="shared" si="1"/>
        <v>1350</v>
      </c>
    </row>
    <row r="23" spans="1:7" s="129" customFormat="1" ht="15">
      <c r="A23" s="130"/>
      <c r="B23" s="130" t="s">
        <v>44</v>
      </c>
      <c r="C23" s="133" t="s">
        <v>45</v>
      </c>
      <c r="D23" s="131">
        <v>13300</v>
      </c>
      <c r="E23" s="128"/>
      <c r="F23" s="128">
        <v>8900</v>
      </c>
      <c r="G23" s="128">
        <f t="shared" si="1"/>
        <v>4400</v>
      </c>
    </row>
    <row r="24" spans="1:7" s="129" customFormat="1" ht="15">
      <c r="A24" s="130"/>
      <c r="B24" s="130" t="s">
        <v>46</v>
      </c>
      <c r="C24" s="133" t="s">
        <v>47</v>
      </c>
      <c r="D24" s="131">
        <v>12600</v>
      </c>
      <c r="E24" s="128"/>
      <c r="F24" s="128">
        <v>8500</v>
      </c>
      <c r="G24" s="128">
        <f t="shared" si="1"/>
        <v>4100</v>
      </c>
    </row>
    <row r="25" spans="1:7" s="129" customFormat="1" ht="15">
      <c r="A25" s="130"/>
      <c r="B25" s="130" t="s">
        <v>101</v>
      </c>
      <c r="C25" s="133" t="s">
        <v>102</v>
      </c>
      <c r="D25" s="131">
        <v>3700</v>
      </c>
      <c r="E25" s="128"/>
      <c r="F25" s="128">
        <v>2500</v>
      </c>
      <c r="G25" s="128">
        <f t="shared" si="1"/>
        <v>1200</v>
      </c>
    </row>
    <row r="26" spans="1:7" s="129" customFormat="1" ht="15">
      <c r="A26" s="130"/>
      <c r="B26" s="130" t="s">
        <v>86</v>
      </c>
      <c r="C26" s="133" t="s">
        <v>103</v>
      </c>
      <c r="D26" s="131">
        <v>3200</v>
      </c>
      <c r="E26" s="128"/>
      <c r="F26" s="128">
        <v>2200</v>
      </c>
      <c r="G26" s="128">
        <f t="shared" si="1"/>
        <v>1000</v>
      </c>
    </row>
    <row r="27" spans="1:49" s="43" customFormat="1" ht="15.75">
      <c r="A27" s="1"/>
      <c r="B27" s="2"/>
      <c r="C27" s="1" t="s">
        <v>7</v>
      </c>
      <c r="D27" s="4">
        <v>2018846</v>
      </c>
      <c r="E27" s="4">
        <f>E7</f>
        <v>586639</v>
      </c>
      <c r="F27" s="4">
        <f>F7</f>
        <v>251815</v>
      </c>
      <c r="G27" s="4">
        <f>D27+E27-F27</f>
        <v>2353670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</row>
    <row r="29" ht="15.75">
      <c r="C29" s="46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</cp:lastModifiedBy>
  <cp:lastPrinted>2004-09-06T07:13:56Z</cp:lastPrinted>
  <dcterms:created xsi:type="dcterms:W3CDTF">2000-11-16T08:27:55Z</dcterms:created>
  <dcterms:modified xsi:type="dcterms:W3CDTF">2005-03-14T09:52:08Z</dcterms:modified>
  <cp:category/>
  <cp:version/>
  <cp:contentType/>
  <cp:contentStatus/>
</cp:coreProperties>
</file>