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'Wydatki'!$A$1:$G$59</definedName>
  </definedNames>
  <calcPr fullCalcOnLoad="1"/>
</workbook>
</file>

<file path=xl/sharedStrings.xml><?xml version="1.0" encoding="utf-8"?>
<sst xmlns="http://schemas.openxmlformats.org/spreadsheetml/2006/main" count="276" uniqueCount="121">
  <si>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</si>
  <si>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</si>
  <si>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</si>
  <si>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</si>
  <si>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</si>
  <si>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</si>
  <si>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</si>
  <si>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</si>
  <si>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</si>
  <si>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</si>
  <si>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</si>
  <si>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</si>
  <si>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</si>
  <si>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4010</t>
  </si>
  <si>
    <t>Wynagrodzenia osobowe pracowników</t>
  </si>
  <si>
    <t>DZIAŁ 801</t>
  </si>
  <si>
    <t>OŚWIATA I WYCHOWANIE</t>
  </si>
  <si>
    <t>80101</t>
  </si>
  <si>
    <t>Szkoły podstawowe</t>
  </si>
  <si>
    <t>4270</t>
  </si>
  <si>
    <t>Zakup usług remontowych</t>
  </si>
  <si>
    <t>DZIAŁ 756</t>
  </si>
  <si>
    <t>DOCHODY OD OSÓB PRAWNYCH, OD OSÓB FIZYCZNYCH I OD INNYCH JEDNOSTEK NIE POSIADAJĄCYCH OSOBOWOŚCI PRAWNEJ ORAZ WYDATKI ZWIĄZANE Z ICH POBOREM</t>
  </si>
  <si>
    <t>DZIAŁ 854</t>
  </si>
  <si>
    <t>EDUKACYJNA OPIEKA WYCHOWAWCZA</t>
  </si>
  <si>
    <t xml:space="preserve">Zmiany w planie dochodów budżetowych na 2005 rok </t>
  </si>
  <si>
    <t>Zmiany w planie wydatków  budżetowych na 2005 rok.</t>
  </si>
  <si>
    <t>do UCHWAŁY RM w Sępólnie Krajeńskim</t>
  </si>
  <si>
    <t>Załącznik Nr 1</t>
  </si>
  <si>
    <t>do UCHWAŁY  RM  w Sępólnie Kraj.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</si>
  <si>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</si>
  <si>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</si>
  <si>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</si>
  <si>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</si>
  <si>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0690</t>
  </si>
  <si>
    <t>Wpływy z różnych opłat</t>
  </si>
  <si>
    <t>0830</t>
  </si>
  <si>
    <t>Wpływy z usług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</si>
  <si>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</si>
  <si>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</si>
  <si>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</si>
  <si>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</si>
  <si>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2032</t>
  </si>
  <si>
    <t>Dotacje celowe otrzymane z budżetu państwa na realizację wlsnych zadań bieżących gmin (związków gmin)</t>
  </si>
  <si>
    <t>2033</t>
  </si>
  <si>
    <t>80104</t>
  </si>
  <si>
    <t>Przedszkola</t>
  </si>
  <si>
    <t>0680</t>
  </si>
  <si>
    <t>Wpływy od rodziców z tytułu odpłatności za utrzymanie dzieci(wychowanków) w placówkach opiekuńczo-wychowawczych</t>
  </si>
  <si>
    <t>80114</t>
  </si>
  <si>
    <t>Zespoły obsługi ekonomiczno-administracyjnej szkół</t>
  </si>
  <si>
    <t>0970</t>
  </si>
  <si>
    <t>Wpływy z różnych dochodów</t>
  </si>
  <si>
    <t>85212</t>
  </si>
  <si>
    <t>2010</t>
  </si>
  <si>
    <t>Dotacje celowe otrzymane z budżetu państwa na realizację zadań bieżących z zakresuadministracji rządowej oraz innych zadań zleconych gminie (związkom gmin) ustawami</t>
  </si>
  <si>
    <t>85213</t>
  </si>
  <si>
    <t>Świadczenia rodzinne oraz składki na ubezpieczenie emrytalne i rentowe z ubezpieczenia społecznego</t>
  </si>
  <si>
    <t>Składki na ubezpieczenie zdrowotne opłacane za osoby pobierające niektóre świadczenia z pomocy społecznej</t>
  </si>
  <si>
    <t>85214</t>
  </si>
  <si>
    <t>Zasiłki i pomoc w naturze oraz składki na ubezpieczenie społeczne</t>
  </si>
  <si>
    <t>2030</t>
  </si>
  <si>
    <t>85228</t>
  </si>
  <si>
    <t>Usługi opiekuńcze i specjalistyczne usługi opiekuńcze</t>
  </si>
  <si>
    <t>85295</t>
  </si>
  <si>
    <t>Pozostała dzialalność</t>
  </si>
  <si>
    <t>Przewodniczący Rady Miejskiej</t>
  </si>
  <si>
    <t>Edward Stachowicz</t>
  </si>
  <si>
    <t>85401</t>
  </si>
  <si>
    <t>Świetlice szkolne</t>
  </si>
  <si>
    <t>6333</t>
  </si>
  <si>
    <t>Dotacje celowe otrzymane z budżetu państwa na realizację inwestycji i zakupów inwestycyjnych własnych gmin (związków gmin)</t>
  </si>
  <si>
    <t>4210</t>
  </si>
  <si>
    <t>Zakup materiałów i wyposażenia</t>
  </si>
  <si>
    <t>DZIAŁ 851</t>
  </si>
  <si>
    <t>OCHRONA ZDROWIA</t>
  </si>
  <si>
    <t>85154</t>
  </si>
  <si>
    <t>Przeciwdziałanie alkoholizmowi</t>
  </si>
  <si>
    <t>4300</t>
  </si>
  <si>
    <t>Zakup usług pozostałych</t>
  </si>
  <si>
    <t>Swiadczenia rodzinne orza składki na ubezpieczenie emerytalne i rentowe z ubezpieczenia społecznego</t>
  </si>
  <si>
    <t>3110</t>
  </si>
  <si>
    <t>Świadczenia społeczne</t>
  </si>
  <si>
    <t>4110</t>
  </si>
  <si>
    <t>Składki na ubezpieczenie społeczne</t>
  </si>
  <si>
    <t>4120</t>
  </si>
  <si>
    <t>Składki  na Fundusz Pracy</t>
  </si>
  <si>
    <t>4130</t>
  </si>
  <si>
    <t>Składki na ubezpieczenia zdrowotne</t>
  </si>
  <si>
    <t>4273</t>
  </si>
  <si>
    <t>Pozostała działalność</t>
  </si>
  <si>
    <t>Zakup usług pozostalych</t>
  </si>
  <si>
    <t>4274</t>
  </si>
  <si>
    <t>6063</t>
  </si>
  <si>
    <t>Wydatki na zakupy inwestycyjne jednostek budżetowych</t>
  </si>
  <si>
    <t>6064</t>
  </si>
  <si>
    <t xml:space="preserve">Zmiany w planie dochodów zadań zleconych na 2005 rok </t>
  </si>
  <si>
    <t>Zmiany w planie wydatków zadań zleconych na 2005 rok.</t>
  </si>
  <si>
    <t>Załącznik Nr 3</t>
  </si>
  <si>
    <t>DZIAŁ 630</t>
  </si>
  <si>
    <t>TURYSTYKA</t>
  </si>
  <si>
    <t>63095</t>
  </si>
  <si>
    <t>80113</t>
  </si>
  <si>
    <t>Dowożenie uczniów do szkół</t>
  </si>
  <si>
    <t>0410</t>
  </si>
  <si>
    <t>Wpływy z opłaty skarbowej</t>
  </si>
  <si>
    <t>DZIAŁ 010</t>
  </si>
  <si>
    <t>ROLNICTWO I ŁOWIECTWO</t>
  </si>
  <si>
    <t>01010</t>
  </si>
  <si>
    <t>Infrastruktura wodociągowa i sanitacyjna wsi</t>
  </si>
  <si>
    <t>6052</t>
  </si>
  <si>
    <t>Wydatki inwestycyjne jednostek budżetowych</t>
  </si>
  <si>
    <t>6050</t>
  </si>
  <si>
    <t>DZIAŁ 750</t>
  </si>
  <si>
    <t>ADMINISTRACJA PUBLICZNA</t>
  </si>
  <si>
    <t>75023</t>
  </si>
  <si>
    <t>Urzędy gmin (miast i miast na prawach powiatu)</t>
  </si>
  <si>
    <t>6298</t>
  </si>
  <si>
    <t>Środki na dofinansowanie własnych inwestycji gmin(związków gmin), powiatów (związków powiatów), samorządów województw, pozyskane z innych źródeł</t>
  </si>
  <si>
    <t>Nr XXIX/246/05 z dnia 24 marca 2005 roku</t>
  </si>
  <si>
    <t>Nr XXIX/246/05 z dnia 24 marca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</si>
</sst>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15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3" fontId="12" fillId="0" borderId="0" xfId="15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3" fontId="4" fillId="0" borderId="5" xfId="15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2"/>
  <sheetViews>
    <sheetView tabSelected="1" zoomScale="75" zoomScaleNormal="75" zoomScaleSheetLayoutView="50" workbookViewId="0" topLeftCell="A1">
      <selection activeCell="F16" sqref="F16"/>
    </sheetView>
  </sheetViews>
  <sheetFormatPr defaultColWidth="9.00390625" defaultRowHeight="12.75"/>
  <cols>
    <col min="1" max="1" width="12.375" style="21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4" width="9.125" style="21" customWidth="1"/>
  </cols>
  <sheetData>
    <row r="1" spans="1:7" s="24" customFormat="1" ht="26.25">
      <c r="A1" s="88" t="s">
        <v>25</v>
      </c>
      <c r="B1" s="89"/>
      <c r="C1" s="89"/>
      <c r="D1" s="89"/>
      <c r="E1" s="89"/>
      <c r="F1" s="89"/>
      <c r="G1" s="23"/>
    </row>
    <row r="2" spans="1:7" s="24" customFormat="1" ht="20.25" customHeight="1">
      <c r="A2" s="71"/>
      <c r="B2" s="72"/>
      <c r="C2" s="72"/>
      <c r="D2" s="72"/>
      <c r="E2" s="87" t="s">
        <v>28</v>
      </c>
      <c r="F2" s="87"/>
      <c r="G2" s="87"/>
    </row>
    <row r="3" spans="1:7" s="24" customFormat="1" ht="17.25" customHeight="1">
      <c r="A3" s="71"/>
      <c r="B3" s="72"/>
      <c r="C3" s="72"/>
      <c r="D3" s="72"/>
      <c r="E3" s="87" t="s">
        <v>29</v>
      </c>
      <c r="F3" s="87"/>
      <c r="G3" s="87"/>
    </row>
    <row r="4" spans="1:7" s="24" customFormat="1" ht="16.5" customHeight="1">
      <c r="A4" s="71"/>
      <c r="B4" s="72"/>
      <c r="C4" s="72"/>
      <c r="D4" s="72"/>
      <c r="E4" s="87" t="s">
        <v>120</v>
      </c>
      <c r="F4" s="87"/>
      <c r="G4" s="87"/>
    </row>
    <row r="5" spans="1:7" s="26" customFormat="1" ht="47.25" customHeight="1">
      <c r="A5" s="1" t="s">
        <v>0</v>
      </c>
      <c r="B5" s="62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8" customFormat="1" ht="15.75">
      <c r="A6" s="53">
        <v>1</v>
      </c>
      <c r="B6" s="63">
        <v>2</v>
      </c>
      <c r="C6" s="18">
        <v>3</v>
      </c>
      <c r="D6" s="18">
        <v>4</v>
      </c>
      <c r="E6" s="18">
        <v>5</v>
      </c>
      <c r="F6" s="27">
        <v>6</v>
      </c>
      <c r="G6" s="53">
        <v>7</v>
      </c>
    </row>
    <row r="7" spans="1:7" s="29" customFormat="1" ht="21" customHeight="1">
      <c r="A7" s="8" t="s">
        <v>106</v>
      </c>
      <c r="B7" s="9"/>
      <c r="C7" s="5" t="s">
        <v>107</v>
      </c>
      <c r="D7" s="10">
        <v>0</v>
      </c>
      <c r="E7" s="11">
        <f>E8</f>
        <v>73801</v>
      </c>
      <c r="F7" s="11">
        <f>F8</f>
        <v>0</v>
      </c>
      <c r="G7" s="3">
        <f aca="true" t="shared" si="0" ref="G7:G12">D7+E7-F7</f>
        <v>73801</v>
      </c>
    </row>
    <row r="8" spans="1:84" s="15" customFormat="1" ht="15.75">
      <c r="A8" s="12" t="s">
        <v>108</v>
      </c>
      <c r="B8" s="64"/>
      <c r="C8" s="19" t="s">
        <v>109</v>
      </c>
      <c r="D8" s="20">
        <v>0</v>
      </c>
      <c r="E8" s="3">
        <f>E9</f>
        <v>73801</v>
      </c>
      <c r="F8" s="3">
        <f>F9</f>
        <v>0</v>
      </c>
      <c r="G8" s="3">
        <f t="shared" si="0"/>
        <v>73801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s="15" customFormat="1" ht="64.5" customHeight="1">
      <c r="A9" s="12"/>
      <c r="B9" s="64" t="s">
        <v>117</v>
      </c>
      <c r="C9" s="14" t="s">
        <v>118</v>
      </c>
      <c r="D9" s="16">
        <v>0</v>
      </c>
      <c r="E9" s="4">
        <v>73801</v>
      </c>
      <c r="F9" s="17">
        <v>0</v>
      </c>
      <c r="G9" s="22">
        <f t="shared" si="0"/>
        <v>73801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7" s="29" customFormat="1" ht="19.5" customHeight="1">
      <c r="A10" s="8" t="s">
        <v>99</v>
      </c>
      <c r="B10" s="9"/>
      <c r="C10" s="5" t="s">
        <v>100</v>
      </c>
      <c r="D10" s="10">
        <v>0</v>
      </c>
      <c r="E10" s="11">
        <f>E11</f>
        <v>4950</v>
      </c>
      <c r="F10" s="11">
        <f>F11</f>
        <v>0</v>
      </c>
      <c r="G10" s="3">
        <f t="shared" si="0"/>
        <v>4950</v>
      </c>
    </row>
    <row r="11" spans="1:84" s="15" customFormat="1" ht="15.75">
      <c r="A11" s="12" t="s">
        <v>101</v>
      </c>
      <c r="B11" s="64"/>
      <c r="C11" s="19" t="s">
        <v>90</v>
      </c>
      <c r="D11" s="20">
        <v>0</v>
      </c>
      <c r="E11" s="3">
        <f>E12</f>
        <v>4950</v>
      </c>
      <c r="F11" s="3">
        <f>F12</f>
        <v>0</v>
      </c>
      <c r="G11" s="3">
        <f t="shared" si="0"/>
        <v>4950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15" customFormat="1" ht="69.75" customHeight="1">
      <c r="A12" s="12"/>
      <c r="B12" s="64" t="s">
        <v>117</v>
      </c>
      <c r="C12" s="14" t="s">
        <v>118</v>
      </c>
      <c r="D12" s="16">
        <v>0</v>
      </c>
      <c r="E12" s="4">
        <v>4950</v>
      </c>
      <c r="F12" s="17">
        <v>0</v>
      </c>
      <c r="G12" s="22">
        <f t="shared" si="0"/>
        <v>4950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7" s="29" customFormat="1" ht="80.25" customHeight="1">
      <c r="A13" s="8" t="s">
        <v>21</v>
      </c>
      <c r="B13" s="9"/>
      <c r="C13" s="5" t="s">
        <v>22</v>
      </c>
      <c r="D13" s="10">
        <v>8527447</v>
      </c>
      <c r="E13" s="11">
        <f>E14</f>
        <v>203000</v>
      </c>
      <c r="F13" s="11">
        <f>F14</f>
        <v>0</v>
      </c>
      <c r="G13" s="3">
        <f aca="true" t="shared" si="1" ref="G13:G23">D13+E13-F13</f>
        <v>8730447</v>
      </c>
    </row>
    <row r="14" spans="1:84" s="15" customFormat="1" ht="47.25">
      <c r="A14" s="12" t="s">
        <v>30</v>
      </c>
      <c r="B14" s="64"/>
      <c r="C14" s="19" t="s">
        <v>31</v>
      </c>
      <c r="D14" s="20">
        <v>382000</v>
      </c>
      <c r="E14" s="3">
        <f>E16+E15</f>
        <v>203000</v>
      </c>
      <c r="F14" s="3">
        <f>F16+F15</f>
        <v>0</v>
      </c>
      <c r="G14" s="3">
        <f t="shared" si="1"/>
        <v>585000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78" customFormat="1" ht="15.75">
      <c r="A15" s="41"/>
      <c r="B15" s="76" t="s">
        <v>104</v>
      </c>
      <c r="C15" s="42" t="s">
        <v>105</v>
      </c>
      <c r="D15" s="43">
        <v>200000</v>
      </c>
      <c r="E15" s="22">
        <v>190000</v>
      </c>
      <c r="F15" s="22">
        <v>0</v>
      </c>
      <c r="G15" s="22">
        <f t="shared" si="1"/>
        <v>390000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:84" s="15" customFormat="1" ht="36.75" customHeight="1">
      <c r="A16" s="12"/>
      <c r="B16" s="13" t="s">
        <v>32</v>
      </c>
      <c r="C16" s="14" t="s">
        <v>33</v>
      </c>
      <c r="D16" s="16">
        <v>157000</v>
      </c>
      <c r="E16" s="4">
        <v>13000</v>
      </c>
      <c r="F16" s="17">
        <v>0</v>
      </c>
      <c r="G16" s="22">
        <f t="shared" si="1"/>
        <v>170000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7" s="30" customFormat="1" ht="15.75">
      <c r="A17" s="48"/>
      <c r="B17" s="49"/>
      <c r="C17" s="50"/>
      <c r="D17" s="51"/>
      <c r="E17"/>
      <c r="F17" s="32" t="s">
        <v>66</v>
      </c>
      <c r="G17" s="32"/>
    </row>
    <row r="18" spans="1:7" s="30" customFormat="1" ht="36.75" customHeight="1">
      <c r="A18" s="48"/>
      <c r="B18" s="49"/>
      <c r="C18" s="50"/>
      <c r="D18" s="51"/>
      <c r="E18" s="32"/>
      <c r="F18" s="32" t="s">
        <v>67</v>
      </c>
      <c r="G18" s="32"/>
    </row>
    <row r="19" spans="1:7" s="29" customFormat="1" ht="33.75" customHeight="1">
      <c r="A19" s="8" t="s">
        <v>15</v>
      </c>
      <c r="B19" s="9"/>
      <c r="C19" s="5" t="s">
        <v>16</v>
      </c>
      <c r="D19" s="10">
        <v>332309</v>
      </c>
      <c r="E19" s="11">
        <f>E20+E27+E30</f>
        <v>229209</v>
      </c>
      <c r="F19" s="11">
        <f>F20+F27+F30</f>
        <v>227909</v>
      </c>
      <c r="G19" s="3">
        <f t="shared" si="1"/>
        <v>333609</v>
      </c>
    </row>
    <row r="20" spans="1:84" s="15" customFormat="1" ht="27.75" customHeight="1">
      <c r="A20" s="12" t="s">
        <v>17</v>
      </c>
      <c r="B20" s="64"/>
      <c r="C20" s="19" t="s">
        <v>18</v>
      </c>
      <c r="D20" s="20">
        <v>116109</v>
      </c>
      <c r="E20" s="3">
        <f>SUM(E21:E26)</f>
        <v>116109</v>
      </c>
      <c r="F20" s="3">
        <f>SUM(F21:F26)</f>
        <v>116109</v>
      </c>
      <c r="G20" s="3">
        <f t="shared" si="1"/>
        <v>116109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15" customFormat="1" ht="22.5" customHeight="1">
      <c r="A21" s="12"/>
      <c r="B21" s="64" t="s">
        <v>34</v>
      </c>
      <c r="C21" s="14" t="s">
        <v>35</v>
      </c>
      <c r="D21" s="16">
        <v>1100</v>
      </c>
      <c r="E21" s="4">
        <v>0</v>
      </c>
      <c r="F21" s="17">
        <v>1100</v>
      </c>
      <c r="G21" s="22">
        <f t="shared" si="1"/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15" customFormat="1" ht="79.5" customHeight="1">
      <c r="A22" s="12"/>
      <c r="B22" s="64" t="s">
        <v>38</v>
      </c>
      <c r="C22" s="14" t="s">
        <v>39</v>
      </c>
      <c r="D22" s="16">
        <v>0</v>
      </c>
      <c r="E22" s="4">
        <v>6600</v>
      </c>
      <c r="F22" s="17">
        <v>0</v>
      </c>
      <c r="G22" s="22">
        <f t="shared" si="1"/>
        <v>6600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15" customFormat="1" ht="21.75" customHeight="1">
      <c r="A23" s="12"/>
      <c r="B23" s="64" t="s">
        <v>36</v>
      </c>
      <c r="C23" s="14" t="s">
        <v>37</v>
      </c>
      <c r="D23" s="16">
        <v>6600</v>
      </c>
      <c r="E23" s="4">
        <v>0</v>
      </c>
      <c r="F23" s="17">
        <v>6600</v>
      </c>
      <c r="G23" s="22">
        <f t="shared" si="1"/>
        <v>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s="15" customFormat="1" ht="27" customHeight="1">
      <c r="A24" s="12"/>
      <c r="B24" s="64" t="s">
        <v>40</v>
      </c>
      <c r="C24" s="14" t="s">
        <v>41</v>
      </c>
      <c r="D24" s="16">
        <v>0</v>
      </c>
      <c r="E24" s="4">
        <v>1100</v>
      </c>
      <c r="F24" s="17">
        <v>0</v>
      </c>
      <c r="G24" s="22">
        <f aca="true" t="shared" si="2" ref="G24:G41">D24+E24-F24</f>
        <v>1100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</row>
    <row r="25" spans="1:84" s="15" customFormat="1" ht="47.25">
      <c r="A25" s="12"/>
      <c r="B25" s="13" t="s">
        <v>42</v>
      </c>
      <c r="C25" s="14" t="s">
        <v>43</v>
      </c>
      <c r="D25" s="16">
        <v>108409</v>
      </c>
      <c r="E25" s="4">
        <v>0</v>
      </c>
      <c r="F25" s="17">
        <v>108409</v>
      </c>
      <c r="G25" s="22">
        <f t="shared" si="2"/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</row>
    <row r="26" spans="1:84" s="15" customFormat="1" ht="47.25">
      <c r="A26" s="12"/>
      <c r="B26" s="13" t="s">
        <v>44</v>
      </c>
      <c r="C26" s="14" t="s">
        <v>43</v>
      </c>
      <c r="D26" s="16">
        <v>0</v>
      </c>
      <c r="E26" s="4">
        <v>108409</v>
      </c>
      <c r="F26" s="17">
        <v>0</v>
      </c>
      <c r="G26" s="22">
        <f t="shared" si="2"/>
        <v>108409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</row>
    <row r="27" spans="1:84" s="15" customFormat="1" ht="21.75" customHeight="1">
      <c r="A27" s="12" t="s">
        <v>45</v>
      </c>
      <c r="B27" s="64"/>
      <c r="C27" s="19" t="s">
        <v>46</v>
      </c>
      <c r="D27" s="20">
        <v>216200</v>
      </c>
      <c r="E27" s="3">
        <f>SUM(E28:E29)</f>
        <v>111800</v>
      </c>
      <c r="F27" s="3">
        <f>SUM(F28:F29)</f>
        <v>111800</v>
      </c>
      <c r="G27" s="3">
        <f t="shared" si="2"/>
        <v>216200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</row>
    <row r="28" spans="1:84" s="15" customFormat="1" ht="47.25">
      <c r="A28" s="12"/>
      <c r="B28" s="64" t="s">
        <v>47</v>
      </c>
      <c r="C28" s="14" t="s">
        <v>48</v>
      </c>
      <c r="D28" s="16">
        <v>111800</v>
      </c>
      <c r="E28" s="4">
        <v>0</v>
      </c>
      <c r="F28" s="17">
        <v>111800</v>
      </c>
      <c r="G28" s="22">
        <f t="shared" si="2"/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</row>
    <row r="29" spans="1:84" s="15" customFormat="1" ht="27" customHeight="1">
      <c r="A29" s="12"/>
      <c r="B29" s="64" t="s">
        <v>36</v>
      </c>
      <c r="C29" s="14" t="s">
        <v>37</v>
      </c>
      <c r="D29" s="16">
        <v>104400</v>
      </c>
      <c r="E29" s="4">
        <v>111800</v>
      </c>
      <c r="F29" s="17">
        <v>0</v>
      </c>
      <c r="G29" s="22">
        <f t="shared" si="2"/>
        <v>216200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</row>
    <row r="30" spans="1:84" s="15" customFormat="1" ht="33.75" customHeight="1">
      <c r="A30" s="12" t="s">
        <v>49</v>
      </c>
      <c r="B30" s="64"/>
      <c r="C30" s="19" t="s">
        <v>50</v>
      </c>
      <c r="D30" s="20">
        <v>0</v>
      </c>
      <c r="E30" s="3">
        <f>SUM(E31:E31)</f>
        <v>1300</v>
      </c>
      <c r="F30" s="3">
        <f>SUM(F31:F31)</f>
        <v>0</v>
      </c>
      <c r="G30" s="3">
        <f t="shared" si="2"/>
        <v>1300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</row>
    <row r="31" spans="1:84" s="15" customFormat="1" ht="22.5" customHeight="1">
      <c r="A31" s="12"/>
      <c r="B31" s="13" t="s">
        <v>51</v>
      </c>
      <c r="C31" s="14" t="s">
        <v>52</v>
      </c>
      <c r="D31" s="16">
        <v>0</v>
      </c>
      <c r="E31" s="4">
        <v>1300</v>
      </c>
      <c r="F31" s="17">
        <v>0</v>
      </c>
      <c r="G31" s="22">
        <f t="shared" si="2"/>
        <v>1300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</row>
    <row r="32" spans="1:7" s="30" customFormat="1" ht="22.5" customHeight="1">
      <c r="A32" s="48"/>
      <c r="B32" s="49"/>
      <c r="C32" s="50"/>
      <c r="D32" s="51"/>
      <c r="E32" s="33"/>
      <c r="F32" s="52"/>
      <c r="G32" s="47"/>
    </row>
    <row r="33" spans="1:7" s="30" customFormat="1" ht="22.5" customHeight="1">
      <c r="A33" s="48"/>
      <c r="B33" s="49"/>
      <c r="C33" s="50"/>
      <c r="D33" s="51"/>
      <c r="E33"/>
      <c r="F33" s="32" t="s">
        <v>66</v>
      </c>
      <c r="G33" s="32"/>
    </row>
    <row r="34" spans="1:7" s="30" customFormat="1" ht="22.5" customHeight="1">
      <c r="A34" s="48"/>
      <c r="B34" s="49"/>
      <c r="C34" s="50"/>
      <c r="D34" s="51"/>
      <c r="E34" s="32"/>
      <c r="F34" s="32"/>
      <c r="G34" s="32"/>
    </row>
    <row r="35" spans="1:7" s="30" customFormat="1" ht="22.5" customHeight="1">
      <c r="A35" s="48"/>
      <c r="B35" s="49"/>
      <c r="C35" s="50"/>
      <c r="D35" s="51"/>
      <c r="E35" s="32"/>
      <c r="F35" s="32" t="s">
        <v>67</v>
      </c>
      <c r="G35" s="32"/>
    </row>
    <row r="36" spans="1:7" s="30" customFormat="1" ht="22.5" customHeight="1">
      <c r="A36" s="48"/>
      <c r="B36" s="49"/>
      <c r="C36" s="50"/>
      <c r="D36" s="51"/>
      <c r="E36" s="33"/>
      <c r="F36" s="52"/>
      <c r="G36" s="47"/>
    </row>
    <row r="37" spans="1:84" s="6" customFormat="1" ht="23.25" customHeight="1">
      <c r="A37" s="8" t="s">
        <v>8</v>
      </c>
      <c r="B37" s="9"/>
      <c r="C37" s="5" t="s">
        <v>9</v>
      </c>
      <c r="D37" s="10">
        <v>4219700</v>
      </c>
      <c r="E37" s="11">
        <f>E38+E40+E42+E51+E45</f>
        <v>302330</v>
      </c>
      <c r="F37" s="11">
        <f>F38+F40+F42+F51+F45</f>
        <v>293500</v>
      </c>
      <c r="G37" s="3">
        <f t="shared" si="2"/>
        <v>4228530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</row>
    <row r="38" spans="1:84" s="15" customFormat="1" ht="57" customHeight="1">
      <c r="A38" s="12" t="s">
        <v>53</v>
      </c>
      <c r="B38" s="64"/>
      <c r="C38" s="19" t="s">
        <v>57</v>
      </c>
      <c r="D38" s="20">
        <v>3193000</v>
      </c>
      <c r="E38" s="3">
        <f>E39</f>
        <v>92000</v>
      </c>
      <c r="F38" s="3">
        <f>F39</f>
        <v>0</v>
      </c>
      <c r="G38" s="3">
        <f t="shared" si="2"/>
        <v>3285000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pans="1:84" s="15" customFormat="1" ht="63">
      <c r="A39" s="12"/>
      <c r="B39" s="64" t="s">
        <v>54</v>
      </c>
      <c r="C39" s="14" t="s">
        <v>55</v>
      </c>
      <c r="D39" s="16">
        <v>3193000</v>
      </c>
      <c r="E39" s="4">
        <v>92000</v>
      </c>
      <c r="F39" s="17">
        <v>0</v>
      </c>
      <c r="G39" s="22">
        <f t="shared" si="2"/>
        <v>3285000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0" spans="1:84" s="15" customFormat="1" ht="54" customHeight="1">
      <c r="A40" s="12" t="s">
        <v>56</v>
      </c>
      <c r="B40" s="64"/>
      <c r="C40" s="19" t="s">
        <v>58</v>
      </c>
      <c r="D40" s="20">
        <v>22000</v>
      </c>
      <c r="E40" s="3">
        <f>E41</f>
        <v>0</v>
      </c>
      <c r="F40" s="3">
        <f>F41</f>
        <v>3200</v>
      </c>
      <c r="G40" s="3">
        <f t="shared" si="2"/>
        <v>18800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1:84" s="15" customFormat="1" ht="63">
      <c r="A41" s="12"/>
      <c r="B41" s="13" t="s">
        <v>54</v>
      </c>
      <c r="C41" s="14" t="s">
        <v>55</v>
      </c>
      <c r="D41" s="16">
        <v>22000</v>
      </c>
      <c r="E41" s="4">
        <v>0</v>
      </c>
      <c r="F41" s="17">
        <v>3200</v>
      </c>
      <c r="G41" s="22">
        <f t="shared" si="2"/>
        <v>18800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1:84" s="15" customFormat="1" ht="38.25" customHeight="1">
      <c r="A42" s="12" t="s">
        <v>59</v>
      </c>
      <c r="B42" s="13"/>
      <c r="C42" s="19" t="s">
        <v>60</v>
      </c>
      <c r="D42" s="20">
        <v>708000</v>
      </c>
      <c r="E42" s="3">
        <f>E43+E44</f>
        <v>0</v>
      </c>
      <c r="F42" s="3">
        <f>F43+F44</f>
        <v>290000</v>
      </c>
      <c r="G42" s="3">
        <f aca="true" t="shared" si="3" ref="G42:G57">D42+E42-F42</f>
        <v>418000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</row>
    <row r="43" spans="1:84" s="15" customFormat="1" ht="63">
      <c r="A43" s="12"/>
      <c r="B43" s="64" t="s">
        <v>54</v>
      </c>
      <c r="C43" s="14" t="s">
        <v>55</v>
      </c>
      <c r="D43" s="16">
        <v>317000</v>
      </c>
      <c r="E43" s="4">
        <v>0</v>
      </c>
      <c r="F43" s="17">
        <v>169000</v>
      </c>
      <c r="G43" s="22">
        <f t="shared" si="3"/>
        <v>148000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</row>
    <row r="44" spans="1:84" s="15" customFormat="1" ht="47.25">
      <c r="A44" s="12"/>
      <c r="B44" s="64" t="s">
        <v>61</v>
      </c>
      <c r="C44" s="14" t="s">
        <v>43</v>
      </c>
      <c r="D44" s="16">
        <v>391000</v>
      </c>
      <c r="E44" s="4">
        <v>0</v>
      </c>
      <c r="F44" s="17">
        <v>121000</v>
      </c>
      <c r="G44" s="22">
        <f t="shared" si="3"/>
        <v>270000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</row>
    <row r="45" spans="1:84" s="15" customFormat="1" ht="38.25" customHeight="1">
      <c r="A45" s="82" t="s">
        <v>62</v>
      </c>
      <c r="B45" s="83"/>
      <c r="C45" s="84" t="s">
        <v>63</v>
      </c>
      <c r="D45" s="85">
        <v>41300</v>
      </c>
      <c r="E45" s="86">
        <f>E46</f>
        <v>0</v>
      </c>
      <c r="F45" s="86">
        <f>F46</f>
        <v>300</v>
      </c>
      <c r="G45" s="86">
        <f t="shared" si="3"/>
        <v>41000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1:84" s="15" customFormat="1" ht="63">
      <c r="A46" s="12"/>
      <c r="B46" s="13" t="s">
        <v>54</v>
      </c>
      <c r="C46" s="14" t="s">
        <v>55</v>
      </c>
      <c r="D46" s="16">
        <v>21300</v>
      </c>
      <c r="E46" s="4">
        <v>0</v>
      </c>
      <c r="F46" s="17">
        <v>300</v>
      </c>
      <c r="G46" s="22">
        <f t="shared" si="3"/>
        <v>21000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</row>
    <row r="47" spans="1:7" s="30" customFormat="1" ht="15.75">
      <c r="A47" s="48"/>
      <c r="B47" s="49"/>
      <c r="C47" s="50"/>
      <c r="D47" s="51"/>
      <c r="E47" s="33"/>
      <c r="F47" s="52"/>
      <c r="G47" s="47"/>
    </row>
    <row r="48" spans="1:7" s="30" customFormat="1" ht="15.75">
      <c r="A48" s="48"/>
      <c r="B48" s="49"/>
      <c r="C48" s="50"/>
      <c r="D48" s="51"/>
      <c r="E48"/>
      <c r="F48" s="32" t="s">
        <v>66</v>
      </c>
      <c r="G48" s="32"/>
    </row>
    <row r="49" spans="1:7" s="30" customFormat="1" ht="15.75">
      <c r="A49" s="48"/>
      <c r="B49" s="49"/>
      <c r="C49" s="50"/>
      <c r="D49" s="51"/>
      <c r="E49" s="32"/>
      <c r="F49" s="32"/>
      <c r="G49" s="32"/>
    </row>
    <row r="50" spans="1:7" s="30" customFormat="1" ht="15.75">
      <c r="A50" s="48"/>
      <c r="B50" s="49"/>
      <c r="C50" s="50"/>
      <c r="D50" s="51"/>
      <c r="E50" s="32"/>
      <c r="F50" s="32" t="s">
        <v>67</v>
      </c>
      <c r="G50" s="32"/>
    </row>
    <row r="51" spans="1:84" s="15" customFormat="1" ht="26.25" customHeight="1">
      <c r="A51" s="12" t="s">
        <v>64</v>
      </c>
      <c r="B51" s="13"/>
      <c r="C51" s="19" t="s">
        <v>65</v>
      </c>
      <c r="D51" s="20">
        <v>0</v>
      </c>
      <c r="E51" s="3">
        <f>E52+E62</f>
        <v>210330</v>
      </c>
      <c r="F51" s="3">
        <f>F52+F62</f>
        <v>0</v>
      </c>
      <c r="G51" s="3">
        <f t="shared" si="3"/>
        <v>210330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s="15" customFormat="1" ht="47.25">
      <c r="A52" s="12"/>
      <c r="B52" s="64" t="s">
        <v>61</v>
      </c>
      <c r="C52" s="14" t="s">
        <v>43</v>
      </c>
      <c r="D52" s="16">
        <v>0</v>
      </c>
      <c r="E52" s="4">
        <v>210330</v>
      </c>
      <c r="F52" s="17">
        <v>0</v>
      </c>
      <c r="G52" s="22">
        <f t="shared" si="3"/>
        <v>210330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1:84" s="6" customFormat="1" ht="34.5" customHeight="1">
      <c r="A53" s="8" t="s">
        <v>23</v>
      </c>
      <c r="B53" s="9"/>
      <c r="C53" s="5" t="s">
        <v>24</v>
      </c>
      <c r="D53" s="10">
        <v>0</v>
      </c>
      <c r="E53" s="11">
        <f>E54</f>
        <v>8356</v>
      </c>
      <c r="F53" s="11">
        <f>F54</f>
        <v>0</v>
      </c>
      <c r="G53" s="3">
        <f t="shared" si="3"/>
        <v>8356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</row>
    <row r="54" spans="1:84" s="15" customFormat="1" ht="24" customHeight="1">
      <c r="A54" s="12" t="s">
        <v>68</v>
      </c>
      <c r="B54" s="64"/>
      <c r="C54" s="19" t="s">
        <v>69</v>
      </c>
      <c r="D54" s="20">
        <v>0</v>
      </c>
      <c r="E54" s="3">
        <f>E55+E56</f>
        <v>8356</v>
      </c>
      <c r="F54" s="3">
        <f>F55+F56</f>
        <v>0</v>
      </c>
      <c r="G54" s="3">
        <f t="shared" si="3"/>
        <v>8356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</row>
    <row r="55" spans="1:84" s="15" customFormat="1" ht="47.25">
      <c r="A55" s="12"/>
      <c r="B55" s="13" t="s">
        <v>44</v>
      </c>
      <c r="C55" s="14" t="s">
        <v>43</v>
      </c>
      <c r="D55" s="16">
        <v>0</v>
      </c>
      <c r="E55" s="4">
        <v>5180</v>
      </c>
      <c r="F55" s="17">
        <v>0</v>
      </c>
      <c r="G55" s="22">
        <f t="shared" si="3"/>
        <v>5180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</row>
    <row r="56" spans="1:84" s="15" customFormat="1" ht="47.25">
      <c r="A56" s="12"/>
      <c r="B56" s="64" t="s">
        <v>70</v>
      </c>
      <c r="C56" s="14" t="s">
        <v>71</v>
      </c>
      <c r="D56" s="16">
        <v>0</v>
      </c>
      <c r="E56" s="4">
        <v>3176</v>
      </c>
      <c r="F56" s="17">
        <v>0</v>
      </c>
      <c r="G56" s="22">
        <f t="shared" si="3"/>
        <v>3176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</row>
    <row r="57" spans="1:84" s="31" customFormat="1" ht="28.5" customHeight="1">
      <c r="A57" s="1"/>
      <c r="B57" s="2"/>
      <c r="C57" s="1" t="s">
        <v>6</v>
      </c>
      <c r="D57" s="3">
        <v>23330082</v>
      </c>
      <c r="E57" s="3">
        <f>E13+E19+E37+E53+E10+E7</f>
        <v>821646</v>
      </c>
      <c r="F57" s="3">
        <f>F13+F19+F37+F53+F10+F7</f>
        <v>521409</v>
      </c>
      <c r="G57" s="3">
        <f t="shared" si="3"/>
        <v>23630319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</row>
    <row r="59" spans="1:84" s="15" customFormat="1" ht="15.75">
      <c r="A59" s="48"/>
      <c r="B59" s="49"/>
      <c r="C59" s="50"/>
      <c r="D59" s="51"/>
      <c r="E59"/>
      <c r="F59" s="32" t="s">
        <v>66</v>
      </c>
      <c r="G59" s="32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</row>
    <row r="60" spans="2:7" ht="15">
      <c r="B60" s="21"/>
      <c r="C60" s="21"/>
      <c r="D60" s="21"/>
      <c r="E60" s="32"/>
      <c r="F60" s="32"/>
      <c r="G60" s="32"/>
    </row>
    <row r="61" spans="2:7" ht="20.25" customHeight="1">
      <c r="B61" s="21"/>
      <c r="C61" s="25"/>
      <c r="D61" s="32"/>
      <c r="E61" s="32"/>
      <c r="F61" s="32" t="s">
        <v>67</v>
      </c>
      <c r="G61" s="32"/>
    </row>
    <row r="62" spans="2:7" ht="15" customHeight="1">
      <c r="B62" s="21"/>
      <c r="C62" s="25"/>
      <c r="D62" s="32"/>
      <c r="E62" s="33"/>
      <c r="F62" s="52"/>
      <c r="G62" s="47"/>
    </row>
  </sheetData>
  <mergeCells count="4">
    <mergeCell ref="E2:G2"/>
    <mergeCell ref="E3:G3"/>
    <mergeCell ref="E4:G4"/>
    <mergeCell ref="A1:F1"/>
  </mergeCells>
  <printOptions horizontalCentered="1"/>
  <pageMargins left="0.984251968503937" right="0.7874015748031497" top="0.984251968503937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78"/>
  <sheetViews>
    <sheetView workbookViewId="0" topLeftCell="A1">
      <selection activeCell="E24" sqref="E24"/>
    </sheetView>
  </sheetViews>
  <sheetFormatPr defaultColWidth="9.00390625" defaultRowHeight="12.75"/>
  <cols>
    <col min="1" max="1" width="12.125" style="21" customWidth="1"/>
    <col min="2" max="2" width="6.75390625" style="21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21" hidden="1" customWidth="1"/>
  </cols>
  <sheetData>
    <row r="1" spans="1:7" ht="21.75" customHeight="1">
      <c r="A1" s="90" t="s">
        <v>26</v>
      </c>
      <c r="B1" s="91"/>
      <c r="C1" s="91"/>
      <c r="D1" s="91"/>
      <c r="E1" s="91"/>
      <c r="F1" s="91"/>
      <c r="G1" s="34" t="s">
        <v>10</v>
      </c>
    </row>
    <row r="2" spans="1:7" ht="12.75">
      <c r="A2" s="36"/>
      <c r="B2" s="36"/>
      <c r="C2" s="34"/>
      <c r="D2" s="34"/>
      <c r="E2" s="34"/>
      <c r="F2" s="92" t="s">
        <v>11</v>
      </c>
      <c r="G2" s="92"/>
    </row>
    <row r="3" spans="1:7" ht="12.75">
      <c r="A3" s="67"/>
      <c r="B3" s="67"/>
      <c r="C3" s="35"/>
      <c r="D3" s="35"/>
      <c r="E3" s="35"/>
      <c r="F3" s="93" t="s">
        <v>27</v>
      </c>
      <c r="G3" s="93"/>
    </row>
    <row r="4" spans="1:7" ht="12.75">
      <c r="A4" s="36"/>
      <c r="B4" s="36"/>
      <c r="C4" s="34"/>
      <c r="D4" s="34"/>
      <c r="E4" s="34"/>
      <c r="F4" s="94" t="s">
        <v>119</v>
      </c>
      <c r="G4" s="94"/>
    </row>
    <row r="5" spans="1:24" ht="30.75" customHeight="1">
      <c r="A5" s="37" t="s">
        <v>0</v>
      </c>
      <c r="B5" s="37" t="s">
        <v>7</v>
      </c>
      <c r="C5" s="65" t="s">
        <v>1</v>
      </c>
      <c r="D5" s="38" t="s">
        <v>2</v>
      </c>
      <c r="E5" s="37" t="s">
        <v>3</v>
      </c>
      <c r="F5" s="44" t="s">
        <v>4</v>
      </c>
      <c r="G5" s="60" t="s">
        <v>12</v>
      </c>
      <c r="V5" s="7"/>
      <c r="W5" s="92"/>
      <c r="X5" s="92"/>
    </row>
    <row r="6" spans="1:24" ht="15.75">
      <c r="A6" s="39">
        <v>1</v>
      </c>
      <c r="B6" s="39">
        <v>2</v>
      </c>
      <c r="C6" s="66">
        <v>3</v>
      </c>
      <c r="D6" s="39">
        <v>4</v>
      </c>
      <c r="E6" s="39">
        <v>5</v>
      </c>
      <c r="F6" s="39">
        <v>6</v>
      </c>
      <c r="G6" s="61">
        <v>7</v>
      </c>
      <c r="W6" s="93"/>
      <c r="X6" s="93"/>
    </row>
    <row r="7" spans="1:7" ht="18" customHeight="1">
      <c r="A7" s="8" t="s">
        <v>106</v>
      </c>
      <c r="B7" s="9"/>
      <c r="C7" s="68" t="s">
        <v>107</v>
      </c>
      <c r="D7" s="10">
        <v>451260</v>
      </c>
      <c r="E7" s="45">
        <f>E8</f>
        <v>70000</v>
      </c>
      <c r="F7" s="45">
        <f>F8</f>
        <v>0</v>
      </c>
      <c r="G7" s="45">
        <f aca="true" t="shared" si="0" ref="G7:G12">D7+E7-F7</f>
        <v>521260</v>
      </c>
    </row>
    <row r="8" spans="1:7" ht="31.5" customHeight="1">
      <c r="A8" s="12" t="s">
        <v>108</v>
      </c>
      <c r="B8" s="13"/>
      <c r="C8" s="20" t="s">
        <v>109</v>
      </c>
      <c r="D8" s="20">
        <v>200000</v>
      </c>
      <c r="E8" s="3">
        <f>SUM(E9:E9)</f>
        <v>70000</v>
      </c>
      <c r="F8" s="3">
        <f>SUM(F9:F9)</f>
        <v>0</v>
      </c>
      <c r="G8" s="45">
        <f t="shared" si="0"/>
        <v>270000</v>
      </c>
    </row>
    <row r="9" spans="1:7" ht="31.5">
      <c r="A9" s="41"/>
      <c r="B9" s="41" t="s">
        <v>112</v>
      </c>
      <c r="C9" s="70" t="s">
        <v>111</v>
      </c>
      <c r="D9" s="43">
        <v>200000</v>
      </c>
      <c r="E9" s="22">
        <v>70000</v>
      </c>
      <c r="F9" s="22">
        <v>0</v>
      </c>
      <c r="G9" s="22">
        <f t="shared" si="0"/>
        <v>270000</v>
      </c>
    </row>
    <row r="10" spans="1:7" ht="18" customHeight="1">
      <c r="A10" s="8" t="s">
        <v>113</v>
      </c>
      <c r="B10" s="9"/>
      <c r="C10" s="68" t="s">
        <v>114</v>
      </c>
      <c r="D10" s="10">
        <v>2116300</v>
      </c>
      <c r="E10" s="45">
        <f>E11</f>
        <v>11331</v>
      </c>
      <c r="F10" s="45">
        <f>F11</f>
        <v>0</v>
      </c>
      <c r="G10" s="45">
        <f t="shared" si="0"/>
        <v>2127631</v>
      </c>
    </row>
    <row r="11" spans="1:7" ht="31.5" customHeight="1">
      <c r="A11" s="12" t="s">
        <v>115</v>
      </c>
      <c r="B11" s="13"/>
      <c r="C11" s="69" t="s">
        <v>116</v>
      </c>
      <c r="D11" s="20">
        <v>1879300</v>
      </c>
      <c r="E11" s="3">
        <f>SUM(E12:E12)</f>
        <v>11331</v>
      </c>
      <c r="F11" s="3">
        <f>SUM(F12:F12)</f>
        <v>0</v>
      </c>
      <c r="G11" s="45">
        <f t="shared" si="0"/>
        <v>1890631</v>
      </c>
    </row>
    <row r="12" spans="1:7" ht="15.75">
      <c r="A12" s="41"/>
      <c r="B12" s="41" t="s">
        <v>19</v>
      </c>
      <c r="C12" s="70" t="s">
        <v>20</v>
      </c>
      <c r="D12" s="43">
        <v>0</v>
      </c>
      <c r="E12" s="22">
        <v>11331</v>
      </c>
      <c r="F12" s="22">
        <v>0</v>
      </c>
      <c r="G12" s="22">
        <f t="shared" si="0"/>
        <v>11331</v>
      </c>
    </row>
    <row r="13" spans="1:7" ht="18" customHeight="1">
      <c r="A13" s="8" t="s">
        <v>15</v>
      </c>
      <c r="B13" s="9"/>
      <c r="C13" s="68" t="s">
        <v>16</v>
      </c>
      <c r="D13" s="10">
        <v>9542006</v>
      </c>
      <c r="E13" s="45">
        <f>E14+E23+E18</f>
        <v>297129</v>
      </c>
      <c r="F13" s="45">
        <f>F14+F23+F18</f>
        <v>119951</v>
      </c>
      <c r="G13" s="45">
        <f aca="true" t="shared" si="1" ref="G13:G36">D13+E13-F13</f>
        <v>9719184</v>
      </c>
    </row>
    <row r="14" spans="1:7" ht="16.5" customHeight="1">
      <c r="A14" s="12" t="s">
        <v>17</v>
      </c>
      <c r="B14" s="13"/>
      <c r="C14" s="69" t="s">
        <v>18</v>
      </c>
      <c r="D14" s="20">
        <v>5323506</v>
      </c>
      <c r="E14" s="3">
        <f>SUM(E15:E17)</f>
        <v>291409</v>
      </c>
      <c r="F14" s="3">
        <f>SUM(F15:F17)</f>
        <v>119951</v>
      </c>
      <c r="G14" s="45">
        <f t="shared" si="1"/>
        <v>5494964</v>
      </c>
    </row>
    <row r="15" spans="1:7" ht="15.75">
      <c r="A15" s="41"/>
      <c r="B15" s="41" t="s">
        <v>19</v>
      </c>
      <c r="C15" s="70" t="s">
        <v>20</v>
      </c>
      <c r="D15" s="43">
        <v>265906</v>
      </c>
      <c r="E15" s="22">
        <v>0</v>
      </c>
      <c r="F15" s="22">
        <v>11542</v>
      </c>
      <c r="G15" s="22">
        <f t="shared" si="1"/>
        <v>254364</v>
      </c>
    </row>
    <row r="16" spans="1:7" ht="31.5">
      <c r="A16" s="41"/>
      <c r="B16" s="41" t="s">
        <v>110</v>
      </c>
      <c r="C16" s="70" t="s">
        <v>111</v>
      </c>
      <c r="D16" s="43">
        <v>108409</v>
      </c>
      <c r="E16" s="22">
        <v>0</v>
      </c>
      <c r="F16" s="22">
        <v>108409</v>
      </c>
      <c r="G16" s="22">
        <f t="shared" si="1"/>
        <v>0</v>
      </c>
    </row>
    <row r="17" spans="1:7" ht="31.5">
      <c r="A17" s="41"/>
      <c r="B17" s="41" t="s">
        <v>112</v>
      </c>
      <c r="C17" s="70" t="s">
        <v>111</v>
      </c>
      <c r="D17" s="43">
        <v>381591</v>
      </c>
      <c r="E17" s="22">
        <v>291409</v>
      </c>
      <c r="F17" s="22">
        <v>0</v>
      </c>
      <c r="G17" s="22">
        <f>D17+E17-F17</f>
        <v>673000</v>
      </c>
    </row>
    <row r="18" spans="1:7" ht="16.5" customHeight="1">
      <c r="A18" s="12" t="s">
        <v>102</v>
      </c>
      <c r="B18" s="13"/>
      <c r="C18" s="69" t="s">
        <v>103</v>
      </c>
      <c r="D18" s="20">
        <v>417000</v>
      </c>
      <c r="E18" s="3">
        <f>SUM(E19:E19)</f>
        <v>4420</v>
      </c>
      <c r="F18" s="3">
        <f>SUM(F19:F19)</f>
        <v>0</v>
      </c>
      <c r="G18" s="45">
        <f t="shared" si="1"/>
        <v>421420</v>
      </c>
    </row>
    <row r="19" spans="1:7" ht="15.75">
      <c r="A19" s="41"/>
      <c r="B19" s="41" t="s">
        <v>78</v>
      </c>
      <c r="C19" s="42" t="s">
        <v>79</v>
      </c>
      <c r="D19" s="43">
        <v>417000</v>
      </c>
      <c r="E19" s="22">
        <v>4420</v>
      </c>
      <c r="F19" s="22">
        <v>0</v>
      </c>
      <c r="G19" s="22">
        <f t="shared" si="1"/>
        <v>421420</v>
      </c>
    </row>
    <row r="20" spans="1:7" s="21" customFormat="1" ht="15.75">
      <c r="A20" s="79"/>
      <c r="B20" s="79"/>
      <c r="C20" s="80"/>
      <c r="D20" s="81"/>
      <c r="E20" s="73"/>
      <c r="F20" s="74" t="s">
        <v>66</v>
      </c>
      <c r="G20" s="74"/>
    </row>
    <row r="21" spans="1:7" s="21" customFormat="1" ht="15.75">
      <c r="A21" s="79"/>
      <c r="B21" s="79"/>
      <c r="C21" s="80"/>
      <c r="D21" s="81"/>
      <c r="E21" s="74"/>
      <c r="F21" s="74"/>
      <c r="G21" s="74"/>
    </row>
    <row r="22" spans="1:7" s="21" customFormat="1" ht="15.75">
      <c r="A22" s="79"/>
      <c r="B22" s="79"/>
      <c r="C22" s="80"/>
      <c r="D22" s="81"/>
      <c r="E22" s="74"/>
      <c r="F22" s="74" t="s">
        <v>67</v>
      </c>
      <c r="G22" s="74"/>
    </row>
    <row r="23" spans="1:7" ht="31.5" customHeight="1">
      <c r="A23" s="12" t="s">
        <v>49</v>
      </c>
      <c r="B23" s="13"/>
      <c r="C23" s="19" t="s">
        <v>50</v>
      </c>
      <c r="D23" s="20">
        <v>245100</v>
      </c>
      <c r="E23" s="3">
        <f>SUM(E24:E24)</f>
        <v>1300</v>
      </c>
      <c r="F23" s="3">
        <f>SUM(F24:F24)</f>
        <v>0</v>
      </c>
      <c r="G23" s="45">
        <f>D23+E23-F23</f>
        <v>246400</v>
      </c>
    </row>
    <row r="24" spans="1:7" ht="15.75">
      <c r="A24" s="41"/>
      <c r="B24" s="41" t="s">
        <v>72</v>
      </c>
      <c r="C24" s="42" t="s">
        <v>73</v>
      </c>
      <c r="D24" s="43">
        <v>7600</v>
      </c>
      <c r="E24" s="22">
        <v>1300</v>
      </c>
      <c r="F24" s="22">
        <v>0</v>
      </c>
      <c r="G24" s="22">
        <f>D24+E24-F24</f>
        <v>8900</v>
      </c>
    </row>
    <row r="25" spans="1:7" ht="16.5" customHeight="1">
      <c r="A25" s="8" t="s">
        <v>74</v>
      </c>
      <c r="B25" s="9"/>
      <c r="C25" s="5" t="s">
        <v>75</v>
      </c>
      <c r="D25" s="10">
        <v>157000</v>
      </c>
      <c r="E25" s="45">
        <f>E26</f>
        <v>13000</v>
      </c>
      <c r="F25" s="45">
        <f>F26</f>
        <v>0</v>
      </c>
      <c r="G25" s="45">
        <f>D25+E25-F25</f>
        <v>170000</v>
      </c>
    </row>
    <row r="26" spans="1:7" ht="16.5" customHeight="1">
      <c r="A26" s="12" t="s">
        <v>76</v>
      </c>
      <c r="B26" s="13"/>
      <c r="C26" s="69" t="s">
        <v>77</v>
      </c>
      <c r="D26" s="20">
        <v>157000</v>
      </c>
      <c r="E26" s="3">
        <f>SUM(E27:E27)</f>
        <v>13000</v>
      </c>
      <c r="F26" s="3">
        <f>SUM(F27:F27)</f>
        <v>0</v>
      </c>
      <c r="G26" s="45">
        <f>D26+E26-F26</f>
        <v>170000</v>
      </c>
    </row>
    <row r="27" spans="1:7" ht="15.75">
      <c r="A27" s="41"/>
      <c r="B27" s="41" t="s">
        <v>78</v>
      </c>
      <c r="C27" s="70" t="s">
        <v>79</v>
      </c>
      <c r="D27" s="43">
        <v>141300</v>
      </c>
      <c r="E27" s="22">
        <v>13000</v>
      </c>
      <c r="F27" s="22">
        <v>0</v>
      </c>
      <c r="G27" s="22">
        <f>D27+E27-F27</f>
        <v>154300</v>
      </c>
    </row>
    <row r="28" spans="1:21" s="6" customFormat="1" ht="15" customHeight="1">
      <c r="A28" s="8" t="s">
        <v>8</v>
      </c>
      <c r="B28" s="9"/>
      <c r="C28" s="5" t="s">
        <v>9</v>
      </c>
      <c r="D28" s="10">
        <v>6426900</v>
      </c>
      <c r="E28" s="11">
        <f>E29+E35+E37+E39+E45</f>
        <v>302330</v>
      </c>
      <c r="F28" s="11">
        <f>F29+F35+F37+F39+F45</f>
        <v>293500</v>
      </c>
      <c r="G28" s="3">
        <f t="shared" si="1"/>
        <v>6435730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15" customFormat="1" ht="46.5" customHeight="1">
      <c r="A29" s="12" t="s">
        <v>53</v>
      </c>
      <c r="B29" s="13"/>
      <c r="C29" s="69" t="s">
        <v>80</v>
      </c>
      <c r="D29" s="20">
        <v>3193000</v>
      </c>
      <c r="E29" s="3">
        <f>SUM(E30:E34)</f>
        <v>92000</v>
      </c>
      <c r="F29" s="3">
        <f>SUM(F30:F34)</f>
        <v>0</v>
      </c>
      <c r="G29" s="3">
        <f t="shared" si="1"/>
        <v>3285000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s="15" customFormat="1" ht="15.75">
      <c r="A30" s="12"/>
      <c r="B30" s="13" t="s">
        <v>81</v>
      </c>
      <c r="C30" s="14" t="s">
        <v>82</v>
      </c>
      <c r="D30" s="16">
        <v>3129140</v>
      </c>
      <c r="E30" s="4">
        <v>90160</v>
      </c>
      <c r="F30" s="17">
        <v>0</v>
      </c>
      <c r="G30" s="22">
        <f t="shared" si="1"/>
        <v>3219300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15" customFormat="1" ht="15.75">
      <c r="A31" s="12"/>
      <c r="B31" s="13" t="s">
        <v>13</v>
      </c>
      <c r="C31" s="14" t="s">
        <v>14</v>
      </c>
      <c r="D31" s="16">
        <v>46000</v>
      </c>
      <c r="E31" s="4">
        <v>1200</v>
      </c>
      <c r="F31" s="17">
        <v>0</v>
      </c>
      <c r="G31" s="22">
        <f t="shared" si="1"/>
        <v>47200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15" customFormat="1" ht="15.75">
      <c r="A32" s="12"/>
      <c r="B32" s="13" t="s">
        <v>83</v>
      </c>
      <c r="C32" s="14" t="s">
        <v>84</v>
      </c>
      <c r="D32" s="16">
        <v>8000</v>
      </c>
      <c r="E32" s="4">
        <v>200</v>
      </c>
      <c r="F32" s="17">
        <v>0</v>
      </c>
      <c r="G32" s="22">
        <f t="shared" si="1"/>
        <v>8200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s="15" customFormat="1" ht="15.75">
      <c r="A33" s="12"/>
      <c r="B33" s="13" t="s">
        <v>85</v>
      </c>
      <c r="C33" s="14" t="s">
        <v>86</v>
      </c>
      <c r="D33" s="16">
        <v>1100</v>
      </c>
      <c r="E33" s="4">
        <v>30</v>
      </c>
      <c r="F33" s="17">
        <v>0</v>
      </c>
      <c r="G33" s="22">
        <f t="shared" si="1"/>
        <v>1130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s="15" customFormat="1" ht="15.75">
      <c r="A34" s="12"/>
      <c r="B34" s="13" t="s">
        <v>72</v>
      </c>
      <c r="C34" s="14" t="s">
        <v>73</v>
      </c>
      <c r="D34" s="16">
        <v>660</v>
      </c>
      <c r="E34" s="4">
        <v>410</v>
      </c>
      <c r="F34" s="17">
        <v>0</v>
      </c>
      <c r="G34" s="22">
        <f>D34+E34-F34</f>
        <v>1070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s="15" customFormat="1" ht="47.25">
      <c r="A35" s="12" t="s">
        <v>56</v>
      </c>
      <c r="B35" s="13"/>
      <c r="C35" s="19" t="s">
        <v>58</v>
      </c>
      <c r="D35" s="20">
        <v>22000</v>
      </c>
      <c r="E35" s="3">
        <f>SUM(E36:E36)</f>
        <v>0</v>
      </c>
      <c r="F35" s="3">
        <f>SUM(F36:F36)</f>
        <v>3200</v>
      </c>
      <c r="G35" s="3">
        <f t="shared" si="1"/>
        <v>18800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7" ht="15.75">
      <c r="A36" s="41"/>
      <c r="B36" s="41" t="s">
        <v>87</v>
      </c>
      <c r="C36" s="14" t="s">
        <v>88</v>
      </c>
      <c r="D36" s="43">
        <v>22000</v>
      </c>
      <c r="E36" s="22">
        <v>0</v>
      </c>
      <c r="F36" s="22">
        <v>3200</v>
      </c>
      <c r="G36" s="22">
        <f t="shared" si="1"/>
        <v>18800</v>
      </c>
    </row>
    <row r="37" spans="1:21" s="15" customFormat="1" ht="36.75" customHeight="1">
      <c r="A37" s="12" t="s">
        <v>59</v>
      </c>
      <c r="B37" s="13"/>
      <c r="C37" s="69" t="s">
        <v>60</v>
      </c>
      <c r="D37" s="20">
        <v>822400</v>
      </c>
      <c r="E37" s="3">
        <f>SUM(E38:E38)</f>
        <v>0</v>
      </c>
      <c r="F37" s="3">
        <f>SUM(F38:F38)</f>
        <v>290000</v>
      </c>
      <c r="G37" s="3">
        <f aca="true" t="shared" si="2" ref="G37:G55">D37+E37-F37</f>
        <v>532400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5" customFormat="1" ht="15.75">
      <c r="A38" s="12"/>
      <c r="B38" s="13" t="s">
        <v>81</v>
      </c>
      <c r="C38" s="14" t="s">
        <v>82</v>
      </c>
      <c r="D38" s="16">
        <v>822400</v>
      </c>
      <c r="E38" s="4">
        <v>0</v>
      </c>
      <c r="F38" s="17">
        <v>290000</v>
      </c>
      <c r="G38" s="22">
        <f t="shared" si="2"/>
        <v>532400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5" customFormat="1" ht="36.75" customHeight="1">
      <c r="A39" s="12" t="s">
        <v>62</v>
      </c>
      <c r="B39" s="13"/>
      <c r="C39" s="69" t="s">
        <v>63</v>
      </c>
      <c r="D39" s="20">
        <v>21300</v>
      </c>
      <c r="E39" s="3">
        <f>SUM(E40:E40)</f>
        <v>0</v>
      </c>
      <c r="F39" s="3">
        <f>SUM(F40:F40)</f>
        <v>300</v>
      </c>
      <c r="G39" s="3">
        <f t="shared" si="2"/>
        <v>21000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5" customFormat="1" ht="15.75">
      <c r="A40" s="12"/>
      <c r="B40" s="13" t="s">
        <v>78</v>
      </c>
      <c r="C40" s="14" t="s">
        <v>91</v>
      </c>
      <c r="D40" s="16">
        <v>21300</v>
      </c>
      <c r="E40" s="4">
        <v>0</v>
      </c>
      <c r="F40" s="17">
        <v>300</v>
      </c>
      <c r="G40" s="22">
        <f t="shared" si="2"/>
        <v>21000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7" s="30" customFormat="1" ht="15.75">
      <c r="A41" s="48"/>
      <c r="B41" s="49"/>
      <c r="C41" s="50"/>
      <c r="D41" s="51"/>
      <c r="E41" s="73"/>
      <c r="F41" s="74" t="s">
        <v>66</v>
      </c>
      <c r="G41" s="74"/>
    </row>
    <row r="42" spans="1:7" s="30" customFormat="1" ht="15.75">
      <c r="A42" s="48"/>
      <c r="B42" s="49"/>
      <c r="C42" s="50"/>
      <c r="D42" s="51"/>
      <c r="E42" s="74"/>
      <c r="F42" s="74"/>
      <c r="G42" s="74"/>
    </row>
    <row r="43" spans="1:7" s="30" customFormat="1" ht="15.75">
      <c r="A43" s="48"/>
      <c r="B43" s="49"/>
      <c r="C43" s="50"/>
      <c r="D43" s="51"/>
      <c r="E43" s="74"/>
      <c r="F43" s="74" t="s">
        <v>67</v>
      </c>
      <c r="G43" s="74"/>
    </row>
    <row r="44" spans="1:7" s="30" customFormat="1" ht="15.75">
      <c r="A44" s="48"/>
      <c r="B44" s="49"/>
      <c r="C44" s="50"/>
      <c r="D44" s="51"/>
      <c r="E44" s="33"/>
      <c r="F44" s="52"/>
      <c r="G44" s="47"/>
    </row>
    <row r="45" spans="1:21" s="15" customFormat="1" ht="15.75">
      <c r="A45" s="12" t="s">
        <v>64</v>
      </c>
      <c r="B45" s="13"/>
      <c r="C45" s="19" t="s">
        <v>90</v>
      </c>
      <c r="D45" s="20">
        <v>159400</v>
      </c>
      <c r="E45" s="3">
        <f>SUM(E46:E48)</f>
        <v>210330</v>
      </c>
      <c r="F45" s="3">
        <f>SUM(F46:F48)</f>
        <v>0</v>
      </c>
      <c r="G45" s="3">
        <f t="shared" si="2"/>
        <v>369730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5" customFormat="1" ht="15.75">
      <c r="A46" s="12"/>
      <c r="B46" s="13" t="s">
        <v>81</v>
      </c>
      <c r="C46" s="14" t="s">
        <v>82</v>
      </c>
      <c r="D46" s="16">
        <v>159400</v>
      </c>
      <c r="E46" s="4">
        <v>163930</v>
      </c>
      <c r="F46" s="17">
        <v>0</v>
      </c>
      <c r="G46" s="22">
        <f t="shared" si="2"/>
        <v>323330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5" customFormat="1" ht="15.75">
      <c r="A47" s="12"/>
      <c r="B47" s="13" t="s">
        <v>72</v>
      </c>
      <c r="C47" s="14" t="s">
        <v>73</v>
      </c>
      <c r="D47" s="16">
        <v>0</v>
      </c>
      <c r="E47" s="4">
        <v>20400</v>
      </c>
      <c r="F47" s="17">
        <v>0</v>
      </c>
      <c r="G47" s="22">
        <f t="shared" si="2"/>
        <v>20400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15" customFormat="1" ht="15.75">
      <c r="A48" s="12"/>
      <c r="B48" s="13" t="s">
        <v>78</v>
      </c>
      <c r="C48" s="14" t="s">
        <v>91</v>
      </c>
      <c r="D48" s="16">
        <v>0</v>
      </c>
      <c r="E48" s="4">
        <v>26000</v>
      </c>
      <c r="F48" s="17">
        <v>0</v>
      </c>
      <c r="G48" s="22">
        <f t="shared" si="2"/>
        <v>26000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7" ht="36" customHeight="1">
      <c r="A49" s="8" t="s">
        <v>23</v>
      </c>
      <c r="B49" s="9"/>
      <c r="C49" s="5" t="s">
        <v>24</v>
      </c>
      <c r="D49" s="10">
        <v>211800</v>
      </c>
      <c r="E49" s="45">
        <f>E50</f>
        <v>19898</v>
      </c>
      <c r="F49" s="45">
        <f>F50</f>
        <v>0</v>
      </c>
      <c r="G49" s="45">
        <f t="shared" si="2"/>
        <v>231698</v>
      </c>
    </row>
    <row r="50" spans="1:7" ht="18" customHeight="1">
      <c r="A50" s="12" t="s">
        <v>68</v>
      </c>
      <c r="B50" s="13"/>
      <c r="C50" s="19" t="s">
        <v>69</v>
      </c>
      <c r="D50" s="20">
        <v>136500</v>
      </c>
      <c r="E50" s="3">
        <f>SUM(E51:E54)</f>
        <v>19898</v>
      </c>
      <c r="F50" s="3">
        <f>SUM(F51:F54)</f>
        <v>0</v>
      </c>
      <c r="G50" s="45">
        <f t="shared" si="2"/>
        <v>156398</v>
      </c>
    </row>
    <row r="51" spans="1:7" ht="15.75" customHeight="1">
      <c r="A51" s="41"/>
      <c r="B51" s="41" t="s">
        <v>89</v>
      </c>
      <c r="C51" s="42" t="s">
        <v>20</v>
      </c>
      <c r="D51" s="43">
        <v>0</v>
      </c>
      <c r="E51" s="22">
        <v>5180</v>
      </c>
      <c r="F51" s="22">
        <v>0</v>
      </c>
      <c r="G51" s="22">
        <f t="shared" si="2"/>
        <v>5180</v>
      </c>
    </row>
    <row r="52" spans="1:7" ht="14.25" customHeight="1">
      <c r="A52" s="41"/>
      <c r="B52" s="41" t="s">
        <v>92</v>
      </c>
      <c r="C52" s="42" t="s">
        <v>20</v>
      </c>
      <c r="D52" s="43">
        <v>0</v>
      </c>
      <c r="E52" s="22">
        <v>7154</v>
      </c>
      <c r="F52" s="22">
        <v>0</v>
      </c>
      <c r="G52" s="22">
        <f t="shared" si="2"/>
        <v>7154</v>
      </c>
    </row>
    <row r="53" spans="1:7" ht="29.25" customHeight="1">
      <c r="A53" s="41"/>
      <c r="B53" s="41" t="s">
        <v>93</v>
      </c>
      <c r="C53" s="42" t="s">
        <v>94</v>
      </c>
      <c r="D53" s="43">
        <v>0</v>
      </c>
      <c r="E53" s="22">
        <v>3176</v>
      </c>
      <c r="F53" s="22">
        <v>0</v>
      </c>
      <c r="G53" s="22">
        <f t="shared" si="2"/>
        <v>3176</v>
      </c>
    </row>
    <row r="54" spans="1:7" ht="32.25" customHeight="1">
      <c r="A54" s="41"/>
      <c r="B54" s="41" t="s">
        <v>95</v>
      </c>
      <c r="C54" s="42" t="s">
        <v>94</v>
      </c>
      <c r="D54" s="43">
        <v>0</v>
      </c>
      <c r="E54" s="22">
        <v>4388</v>
      </c>
      <c r="F54" s="22">
        <v>0</v>
      </c>
      <c r="G54" s="22">
        <f t="shared" si="2"/>
        <v>4388</v>
      </c>
    </row>
    <row r="55" spans="1:84" s="31" customFormat="1" ht="22.5" customHeight="1">
      <c r="A55" s="1"/>
      <c r="B55" s="2"/>
      <c r="C55" s="1" t="s">
        <v>6</v>
      </c>
      <c r="D55" s="3">
        <v>23330082</v>
      </c>
      <c r="E55" s="3">
        <f>E13+E28+E49+E25+E10+E7</f>
        <v>713688</v>
      </c>
      <c r="F55" s="3">
        <f>F13+F28+F49+F25+F10+F7</f>
        <v>413451</v>
      </c>
      <c r="G55" s="3">
        <f t="shared" si="2"/>
        <v>23630319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</row>
    <row r="56" spans="6:7" ht="12.75">
      <c r="F56" s="40"/>
      <c r="G56" s="40"/>
    </row>
    <row r="57" spans="5:7" ht="12.75">
      <c r="E57" s="73"/>
      <c r="F57" s="74" t="s">
        <v>66</v>
      </c>
      <c r="G57" s="74"/>
    </row>
    <row r="58" spans="5:7" ht="12.75">
      <c r="E58" s="74"/>
      <c r="F58" s="74"/>
      <c r="G58" s="74"/>
    </row>
    <row r="59" spans="5:7" ht="12.75">
      <c r="E59" s="74"/>
      <c r="F59" s="74" t="s">
        <v>67</v>
      </c>
      <c r="G59" s="74"/>
    </row>
    <row r="60" spans="5:7" ht="12.75">
      <c r="E60" s="21"/>
      <c r="F60" s="21"/>
      <c r="G60" s="21"/>
    </row>
    <row r="61" spans="5:7" ht="12.75">
      <c r="E61" s="21"/>
      <c r="F61" s="21"/>
      <c r="G61" s="21"/>
    </row>
    <row r="62" spans="7:8" ht="12.75">
      <c r="G62" s="40"/>
      <c r="H62" s="40"/>
    </row>
    <row r="63" spans="7:8" ht="12.75">
      <c r="G63" s="40"/>
      <c r="H63" s="40"/>
    </row>
    <row r="64" spans="7:8" ht="12.75">
      <c r="G64" s="40"/>
      <c r="H64" s="40"/>
    </row>
    <row r="65" spans="6:7" ht="12.75">
      <c r="F65" s="21"/>
      <c r="G65" s="21"/>
    </row>
    <row r="66" spans="6:7" ht="12.75">
      <c r="F66" s="21"/>
      <c r="G66" s="21"/>
    </row>
    <row r="67" spans="6:7" ht="12.75">
      <c r="F67" s="21"/>
      <c r="G67" s="21"/>
    </row>
    <row r="68" spans="6:7" ht="12.75">
      <c r="F68" s="21"/>
      <c r="G68" s="21"/>
    </row>
    <row r="69" spans="6:7" ht="12.75">
      <c r="F69" s="21"/>
      <c r="G69" s="21"/>
    </row>
    <row r="70" spans="6:7" ht="12.75">
      <c r="F70" s="21"/>
      <c r="G70" s="21"/>
    </row>
    <row r="71" spans="6:7" ht="12.75">
      <c r="F71" s="21"/>
      <c r="G71" s="21"/>
    </row>
    <row r="72" spans="6:7" ht="12.75">
      <c r="F72" s="21"/>
      <c r="G72" s="21"/>
    </row>
    <row r="73" spans="6:7" ht="12.75">
      <c r="F73" s="21"/>
      <c r="G73" s="21"/>
    </row>
    <row r="74" spans="6:7" ht="12.75">
      <c r="F74" s="21"/>
      <c r="G74" s="21"/>
    </row>
    <row r="75" spans="6:7" ht="12.75">
      <c r="F75" s="21"/>
      <c r="G75" s="21"/>
    </row>
    <row r="76" spans="6:7" ht="12.75">
      <c r="F76" s="21"/>
      <c r="G76" s="21"/>
    </row>
    <row r="77" spans="6:7" ht="12.75">
      <c r="F77" s="21"/>
      <c r="G77" s="21"/>
    </row>
    <row r="78" spans="3:84" s="21" customFormat="1" ht="12.75">
      <c r="C78"/>
      <c r="D78"/>
      <c r="E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</sheetData>
  <mergeCells count="6">
    <mergeCell ref="A1:F1"/>
    <mergeCell ref="F2:G2"/>
    <mergeCell ref="W6:X6"/>
    <mergeCell ref="F3:G3"/>
    <mergeCell ref="W5:X5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E4" sqref="E4:G4"/>
    </sheetView>
  </sheetViews>
  <sheetFormatPr defaultColWidth="9.00390625" defaultRowHeight="12.75"/>
  <cols>
    <col min="1" max="1" width="11.75390625" style="21" customWidth="1"/>
    <col min="2" max="2" width="8.25390625" style="21" customWidth="1"/>
    <col min="3" max="3" width="44.125" style="21" customWidth="1"/>
    <col min="4" max="4" width="13.75390625" style="21" customWidth="1"/>
    <col min="5" max="5" width="15.25390625" style="21" customWidth="1"/>
    <col min="6" max="6" width="13.875" style="21" customWidth="1"/>
    <col min="7" max="7" width="22.00390625" style="21" customWidth="1"/>
    <col min="8" max="16384" width="9.125" style="21" customWidth="1"/>
  </cols>
  <sheetData>
    <row r="1" spans="1:7" s="36" customFormat="1" ht="26.25">
      <c r="A1" s="88" t="s">
        <v>96</v>
      </c>
      <c r="B1" s="89"/>
      <c r="C1" s="89"/>
      <c r="D1" s="89"/>
      <c r="E1" s="89"/>
      <c r="F1" s="89"/>
      <c r="G1" s="23"/>
    </row>
    <row r="2" spans="1:7" ht="26.25">
      <c r="A2" s="71"/>
      <c r="B2" s="72"/>
      <c r="C2" s="72"/>
      <c r="D2" s="72"/>
      <c r="E2" s="87" t="s">
        <v>98</v>
      </c>
      <c r="F2" s="87"/>
      <c r="G2" s="87"/>
    </row>
    <row r="3" spans="1:7" ht="26.25">
      <c r="A3" s="71"/>
      <c r="B3" s="72"/>
      <c r="C3" s="72"/>
      <c r="D3" s="72"/>
      <c r="E3" s="87" t="s">
        <v>29</v>
      </c>
      <c r="F3" s="87"/>
      <c r="G3" s="87"/>
    </row>
    <row r="4" spans="1:7" ht="26.25">
      <c r="A4" s="71"/>
      <c r="B4" s="72"/>
      <c r="C4" s="72"/>
      <c r="D4" s="72"/>
      <c r="E4" s="87" t="s">
        <v>120</v>
      </c>
      <c r="F4" s="87"/>
      <c r="G4" s="87"/>
    </row>
    <row r="5" spans="1:7" ht="15.75">
      <c r="A5" s="1" t="s">
        <v>0</v>
      </c>
      <c r="B5" s="62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5.75">
      <c r="A6" s="53">
        <v>1</v>
      </c>
      <c r="B6" s="63">
        <v>2</v>
      </c>
      <c r="C6" s="18">
        <v>3</v>
      </c>
      <c r="D6" s="18">
        <v>4</v>
      </c>
      <c r="E6" s="18">
        <v>5</v>
      </c>
      <c r="F6" s="27">
        <v>6</v>
      </c>
      <c r="G6" s="53">
        <v>7</v>
      </c>
    </row>
    <row r="7" spans="1:7" ht="31.5">
      <c r="A7" s="8" t="s">
        <v>8</v>
      </c>
      <c r="B7" s="9"/>
      <c r="C7" s="5" t="s">
        <v>9</v>
      </c>
      <c r="D7" s="10">
        <v>3553300</v>
      </c>
      <c r="E7" s="11">
        <f>E8+E10+E16+E18</f>
        <v>92000</v>
      </c>
      <c r="F7" s="11">
        <f>F8+F10+F16+F18</f>
        <v>172500</v>
      </c>
      <c r="G7" s="3">
        <f>D7+E7-F7</f>
        <v>3472800</v>
      </c>
    </row>
    <row r="8" spans="1:7" ht="47.25">
      <c r="A8" s="12" t="s">
        <v>53</v>
      </c>
      <c r="B8" s="64"/>
      <c r="C8" s="19" t="s">
        <v>57</v>
      </c>
      <c r="D8" s="20">
        <v>3193000</v>
      </c>
      <c r="E8" s="3">
        <f>E9</f>
        <v>92000</v>
      </c>
      <c r="F8" s="3">
        <f>F9</f>
        <v>0</v>
      </c>
      <c r="G8" s="3">
        <f>D8+E8-F8</f>
        <v>3285000</v>
      </c>
    </row>
    <row r="9" spans="1:7" ht="63">
      <c r="A9" s="12"/>
      <c r="B9" s="64" t="s">
        <v>54</v>
      </c>
      <c r="C9" s="14" t="s">
        <v>55</v>
      </c>
      <c r="D9" s="16">
        <v>3193000</v>
      </c>
      <c r="E9" s="4">
        <v>92000</v>
      </c>
      <c r="F9" s="17">
        <v>0</v>
      </c>
      <c r="G9" s="22">
        <f>D9+E9-F9</f>
        <v>3285000</v>
      </c>
    </row>
    <row r="10" spans="1:7" ht="47.25">
      <c r="A10" s="12" t="s">
        <v>56</v>
      </c>
      <c r="B10" s="64"/>
      <c r="C10" s="19" t="s">
        <v>58</v>
      </c>
      <c r="D10" s="20">
        <v>22000</v>
      </c>
      <c r="E10" s="3">
        <f>E11</f>
        <v>0</v>
      </c>
      <c r="F10" s="3">
        <f>F11</f>
        <v>3200</v>
      </c>
      <c r="G10" s="3">
        <f>D10+E10-F10</f>
        <v>18800</v>
      </c>
    </row>
    <row r="11" spans="1:7" ht="63">
      <c r="A11" s="12"/>
      <c r="B11" s="13" t="s">
        <v>54</v>
      </c>
      <c r="C11" s="14" t="s">
        <v>55</v>
      </c>
      <c r="D11" s="16">
        <v>22000</v>
      </c>
      <c r="E11" s="4">
        <v>0</v>
      </c>
      <c r="F11" s="17">
        <v>3200</v>
      </c>
      <c r="G11" s="22">
        <f>D11+E11-F11</f>
        <v>18800</v>
      </c>
    </row>
    <row r="12" spans="1:7" ht="15.75">
      <c r="A12" s="48"/>
      <c r="B12" s="49"/>
      <c r="C12" s="50"/>
      <c r="D12" s="51"/>
      <c r="E12" s="34"/>
      <c r="F12" s="75" t="s">
        <v>66</v>
      </c>
      <c r="G12" s="75"/>
    </row>
    <row r="13" spans="1:7" ht="15.75">
      <c r="A13" s="48"/>
      <c r="B13" s="49"/>
      <c r="C13" s="50"/>
      <c r="D13" s="51"/>
      <c r="E13" s="75"/>
      <c r="F13" s="75"/>
      <c r="G13" s="75"/>
    </row>
    <row r="14" spans="1:7" ht="15.75">
      <c r="A14" s="48"/>
      <c r="B14" s="49"/>
      <c r="C14" s="50"/>
      <c r="D14" s="51"/>
      <c r="E14" s="75"/>
      <c r="F14" s="75" t="s">
        <v>67</v>
      </c>
      <c r="G14" s="75"/>
    </row>
    <row r="15" spans="1:7" ht="15.75">
      <c r="A15" s="48"/>
      <c r="B15" s="49"/>
      <c r="C15" s="50"/>
      <c r="D15" s="51"/>
      <c r="E15" s="33"/>
      <c r="F15" s="52"/>
      <c r="G15" s="47"/>
    </row>
    <row r="16" spans="1:7" ht="31.5">
      <c r="A16" s="12" t="s">
        <v>59</v>
      </c>
      <c r="B16" s="13"/>
      <c r="C16" s="19" t="s">
        <v>60</v>
      </c>
      <c r="D16" s="20">
        <v>317000</v>
      </c>
      <c r="E16" s="3">
        <f>E17</f>
        <v>0</v>
      </c>
      <c r="F16" s="3">
        <f>F17</f>
        <v>169000</v>
      </c>
      <c r="G16" s="3">
        <f>D16+E16-F16</f>
        <v>148000</v>
      </c>
    </row>
    <row r="17" spans="1:7" ht="63">
      <c r="A17" s="12"/>
      <c r="B17" s="64" t="s">
        <v>54</v>
      </c>
      <c r="C17" s="14" t="s">
        <v>55</v>
      </c>
      <c r="D17" s="16">
        <v>317000</v>
      </c>
      <c r="E17" s="4">
        <v>0</v>
      </c>
      <c r="F17" s="17">
        <v>169000</v>
      </c>
      <c r="G17" s="22">
        <f>D17+E17-F17</f>
        <v>148000</v>
      </c>
    </row>
    <row r="18" spans="1:7" ht="31.5">
      <c r="A18" s="12" t="s">
        <v>62</v>
      </c>
      <c r="B18" s="64"/>
      <c r="C18" s="19" t="s">
        <v>63</v>
      </c>
      <c r="D18" s="20">
        <v>21300</v>
      </c>
      <c r="E18" s="3">
        <f>E19</f>
        <v>0</v>
      </c>
      <c r="F18" s="3">
        <f>F19</f>
        <v>300</v>
      </c>
      <c r="G18" s="3">
        <f>D18+E18-F18</f>
        <v>21000</v>
      </c>
    </row>
    <row r="19" spans="1:7" ht="63">
      <c r="A19" s="12"/>
      <c r="B19" s="64" t="s">
        <v>54</v>
      </c>
      <c r="C19" s="14" t="s">
        <v>55</v>
      </c>
      <c r="D19" s="16">
        <v>21300</v>
      </c>
      <c r="E19" s="4">
        <v>0</v>
      </c>
      <c r="F19" s="17">
        <v>300</v>
      </c>
      <c r="G19" s="22">
        <f>D19+E19-F19</f>
        <v>21000</v>
      </c>
    </row>
    <row r="20" spans="1:7" ht="28.5" customHeight="1">
      <c r="A20" s="1"/>
      <c r="B20" s="2"/>
      <c r="C20" s="1" t="s">
        <v>6</v>
      </c>
      <c r="D20" s="3">
        <v>3668060</v>
      </c>
      <c r="E20" s="3">
        <f>E7</f>
        <v>92000</v>
      </c>
      <c r="F20" s="3">
        <f>F7</f>
        <v>172500</v>
      </c>
      <c r="G20" s="3">
        <f>D20+E20-F20</f>
        <v>3587560</v>
      </c>
    </row>
    <row r="21" spans="2:7" ht="12.75">
      <c r="B21"/>
      <c r="C21"/>
      <c r="D21"/>
      <c r="E21"/>
      <c r="F21"/>
      <c r="G21"/>
    </row>
    <row r="22" spans="1:7" ht="15.75">
      <c r="A22" s="48"/>
      <c r="B22" s="49"/>
      <c r="C22" s="50"/>
      <c r="D22" s="51"/>
      <c r="E22" s="34"/>
      <c r="F22" s="75" t="s">
        <v>66</v>
      </c>
      <c r="G22" s="75"/>
    </row>
    <row r="23" spans="5:7" ht="15.75">
      <c r="E23" s="75"/>
      <c r="F23" s="75"/>
      <c r="G23" s="75"/>
    </row>
    <row r="24" spans="3:7" ht="15.75">
      <c r="C24" s="25"/>
      <c r="D24" s="32"/>
      <c r="E24" s="75"/>
      <c r="F24" s="75" t="s">
        <v>67</v>
      </c>
      <c r="G24" s="75"/>
    </row>
    <row r="25" spans="3:7" ht="15.75">
      <c r="C25" s="25"/>
      <c r="D25" s="32"/>
      <c r="E25" s="33"/>
      <c r="F25" s="52"/>
      <c r="G25" s="47"/>
    </row>
    <row r="26" spans="1:7" ht="12.75">
      <c r="A26" s="36"/>
      <c r="B26" s="36"/>
      <c r="C26" s="36"/>
      <c r="D26" s="36"/>
      <c r="E26" s="36"/>
      <c r="F26" s="36"/>
      <c r="G26" s="36"/>
    </row>
  </sheetData>
  <mergeCells count="4">
    <mergeCell ref="A1:F1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4" sqref="F4:G4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3.625" style="0" customWidth="1"/>
    <col min="6" max="6" width="14.375" style="0" customWidth="1"/>
    <col min="7" max="7" width="24.875" style="0" bestFit="1" customWidth="1"/>
  </cols>
  <sheetData>
    <row r="1" spans="1:7" ht="27" customHeight="1">
      <c r="A1" s="90" t="s">
        <v>97</v>
      </c>
      <c r="B1" s="91"/>
      <c r="C1" s="91"/>
      <c r="D1" s="91"/>
      <c r="E1" s="91"/>
      <c r="F1" s="91"/>
      <c r="G1" s="34" t="s">
        <v>10</v>
      </c>
    </row>
    <row r="2" spans="1:7" s="46" customFormat="1" ht="18" customHeight="1">
      <c r="A2" s="36"/>
      <c r="B2" s="36"/>
      <c r="C2" s="34"/>
      <c r="D2" s="34"/>
      <c r="E2" s="34"/>
      <c r="F2" s="95" t="s">
        <v>98</v>
      </c>
      <c r="G2" s="95"/>
    </row>
    <row r="3" spans="1:7" ht="12.75">
      <c r="A3" s="67"/>
      <c r="B3" s="67"/>
      <c r="C3" s="35"/>
      <c r="D3" s="35"/>
      <c r="E3" s="35"/>
      <c r="F3" s="93" t="s">
        <v>27</v>
      </c>
      <c r="G3" s="93"/>
    </row>
    <row r="4" spans="1:7" ht="12.75">
      <c r="A4" s="36"/>
      <c r="B4" s="36"/>
      <c r="C4" s="34"/>
      <c r="D4" s="34"/>
      <c r="E4" s="34"/>
      <c r="F4" s="94" t="s">
        <v>119</v>
      </c>
      <c r="G4" s="94"/>
    </row>
    <row r="5" spans="1:7" ht="37.5">
      <c r="A5" s="37" t="s">
        <v>0</v>
      </c>
      <c r="B5" s="37" t="s">
        <v>7</v>
      </c>
      <c r="C5" s="65" t="s">
        <v>1</v>
      </c>
      <c r="D5" s="38" t="s">
        <v>2</v>
      </c>
      <c r="E5" s="37" t="s">
        <v>3</v>
      </c>
      <c r="F5" s="44" t="s">
        <v>4</v>
      </c>
      <c r="G5" s="60" t="s">
        <v>12</v>
      </c>
    </row>
    <row r="6" spans="1:7" ht="15.75">
      <c r="A6" s="39">
        <v>1</v>
      </c>
      <c r="B6" s="39">
        <v>2</v>
      </c>
      <c r="C6" s="66">
        <v>3</v>
      </c>
      <c r="D6" s="39">
        <v>4</v>
      </c>
      <c r="E6" s="39">
        <v>5</v>
      </c>
      <c r="F6" s="39">
        <v>6</v>
      </c>
      <c r="G6" s="61">
        <v>7</v>
      </c>
    </row>
    <row r="7" spans="1:7" ht="21.75" customHeight="1">
      <c r="A7" s="8" t="s">
        <v>8</v>
      </c>
      <c r="B7" s="9"/>
      <c r="C7" s="5" t="s">
        <v>9</v>
      </c>
      <c r="D7" s="10">
        <v>3553300</v>
      </c>
      <c r="E7" s="11">
        <f>E8+E14+E16+E22</f>
        <v>92000</v>
      </c>
      <c r="F7" s="11">
        <f>F8+F14+F16+F22</f>
        <v>172500</v>
      </c>
      <c r="G7" s="3">
        <f aca="true" t="shared" si="0" ref="G7:G23">D7+E7-F7</f>
        <v>3472800</v>
      </c>
    </row>
    <row r="8" spans="1:7" ht="47.25">
      <c r="A8" s="12" t="s">
        <v>53</v>
      </c>
      <c r="B8" s="13"/>
      <c r="C8" s="69" t="s">
        <v>80</v>
      </c>
      <c r="D8" s="20">
        <v>3193000</v>
      </c>
      <c r="E8" s="3">
        <f>SUM(E9:E13)</f>
        <v>92000</v>
      </c>
      <c r="F8" s="3">
        <f>SUM(F9:F13)</f>
        <v>0</v>
      </c>
      <c r="G8" s="3">
        <f t="shared" si="0"/>
        <v>3285000</v>
      </c>
    </row>
    <row r="9" spans="1:7" ht="15.75">
      <c r="A9" s="12"/>
      <c r="B9" s="13" t="s">
        <v>81</v>
      </c>
      <c r="C9" s="14" t="s">
        <v>82</v>
      </c>
      <c r="D9" s="16">
        <v>3129140</v>
      </c>
      <c r="E9" s="4">
        <v>90160</v>
      </c>
      <c r="F9" s="17">
        <v>0</v>
      </c>
      <c r="G9" s="22">
        <f t="shared" si="0"/>
        <v>3219300</v>
      </c>
    </row>
    <row r="10" spans="1:7" ht="15.75">
      <c r="A10" s="12"/>
      <c r="B10" s="13" t="s">
        <v>13</v>
      </c>
      <c r="C10" s="14" t="s">
        <v>14</v>
      </c>
      <c r="D10" s="16">
        <v>46000</v>
      </c>
      <c r="E10" s="4">
        <v>1200</v>
      </c>
      <c r="F10" s="17">
        <v>0</v>
      </c>
      <c r="G10" s="22">
        <f t="shared" si="0"/>
        <v>47200</v>
      </c>
    </row>
    <row r="11" spans="1:7" ht="15.75">
      <c r="A11" s="12"/>
      <c r="B11" s="13" t="s">
        <v>83</v>
      </c>
      <c r="C11" s="14" t="s">
        <v>84</v>
      </c>
      <c r="D11" s="16">
        <v>8000</v>
      </c>
      <c r="E11" s="4">
        <v>200</v>
      </c>
      <c r="F11" s="17">
        <v>0</v>
      </c>
      <c r="G11" s="22">
        <f t="shared" si="0"/>
        <v>8200</v>
      </c>
    </row>
    <row r="12" spans="1:7" ht="15.75">
      <c r="A12" s="12"/>
      <c r="B12" s="13" t="s">
        <v>85</v>
      </c>
      <c r="C12" s="14" t="s">
        <v>86</v>
      </c>
      <c r="D12" s="16">
        <v>1100</v>
      </c>
      <c r="E12" s="4">
        <v>30</v>
      </c>
      <c r="F12" s="17">
        <v>0</v>
      </c>
      <c r="G12" s="22">
        <f t="shared" si="0"/>
        <v>1130</v>
      </c>
    </row>
    <row r="13" spans="1:7" ht="15.75">
      <c r="A13" s="12"/>
      <c r="B13" s="13" t="s">
        <v>72</v>
      </c>
      <c r="C13" s="14" t="s">
        <v>73</v>
      </c>
      <c r="D13" s="16">
        <v>660</v>
      </c>
      <c r="E13" s="4">
        <v>410</v>
      </c>
      <c r="F13" s="17">
        <v>0</v>
      </c>
      <c r="G13" s="22">
        <f t="shared" si="0"/>
        <v>1070</v>
      </c>
    </row>
    <row r="14" spans="1:7" ht="50.25" customHeight="1">
      <c r="A14" s="12" t="s">
        <v>56</v>
      </c>
      <c r="B14" s="13"/>
      <c r="C14" s="19" t="s">
        <v>58</v>
      </c>
      <c r="D14" s="20">
        <v>22000</v>
      </c>
      <c r="E14" s="3">
        <f>SUM(E15:E15)</f>
        <v>0</v>
      </c>
      <c r="F14" s="3">
        <f>SUM(F15:F15)</f>
        <v>3200</v>
      </c>
      <c r="G14" s="3">
        <f t="shared" si="0"/>
        <v>18800</v>
      </c>
    </row>
    <row r="15" spans="1:7" ht="15.75">
      <c r="A15" s="41"/>
      <c r="B15" s="41" t="s">
        <v>87</v>
      </c>
      <c r="C15" s="14" t="s">
        <v>88</v>
      </c>
      <c r="D15" s="43">
        <v>22000</v>
      </c>
      <c r="E15" s="22">
        <v>0</v>
      </c>
      <c r="F15" s="22">
        <v>3200</v>
      </c>
      <c r="G15" s="22">
        <f t="shared" si="0"/>
        <v>18800</v>
      </c>
    </row>
    <row r="16" spans="1:7" ht="31.5">
      <c r="A16" s="12" t="s">
        <v>59</v>
      </c>
      <c r="B16" s="13"/>
      <c r="C16" s="69" t="s">
        <v>60</v>
      </c>
      <c r="D16" s="20">
        <v>317000</v>
      </c>
      <c r="E16" s="3">
        <f>SUM(E17:E17)</f>
        <v>0</v>
      </c>
      <c r="F16" s="3">
        <f>SUM(F17:F17)</f>
        <v>169000</v>
      </c>
      <c r="G16" s="3">
        <f t="shared" si="0"/>
        <v>148000</v>
      </c>
    </row>
    <row r="17" spans="1:7" ht="15.75">
      <c r="A17" s="12"/>
      <c r="B17" s="13" t="s">
        <v>81</v>
      </c>
      <c r="C17" s="14" t="s">
        <v>82</v>
      </c>
      <c r="D17" s="16">
        <v>317000</v>
      </c>
      <c r="E17" s="4">
        <v>0</v>
      </c>
      <c r="F17" s="17">
        <v>169000</v>
      </c>
      <c r="G17" s="22">
        <f t="shared" si="0"/>
        <v>148000</v>
      </c>
    </row>
    <row r="18" spans="1:7" s="21" customFormat="1" ht="15.75">
      <c r="A18" s="48"/>
      <c r="B18" s="49"/>
      <c r="C18" s="50"/>
      <c r="D18" s="51"/>
      <c r="E18" s="73"/>
      <c r="F18" s="74" t="s">
        <v>66</v>
      </c>
      <c r="G18" s="74"/>
    </row>
    <row r="19" spans="1:7" s="21" customFormat="1" ht="15.75">
      <c r="A19" s="48"/>
      <c r="B19" s="49"/>
      <c r="C19" s="50"/>
      <c r="D19" s="51"/>
      <c r="E19" s="74"/>
      <c r="F19" s="74"/>
      <c r="G19" s="74"/>
    </row>
    <row r="20" spans="1:7" s="21" customFormat="1" ht="15.75">
      <c r="A20" s="48"/>
      <c r="B20" s="49"/>
      <c r="C20" s="50"/>
      <c r="D20" s="51"/>
      <c r="E20" s="74"/>
      <c r="F20" s="74" t="s">
        <v>67</v>
      </c>
      <c r="G20" s="74"/>
    </row>
    <row r="21" spans="1:7" s="21" customFormat="1" ht="15.75">
      <c r="A21" s="48"/>
      <c r="B21" s="49"/>
      <c r="C21" s="50"/>
      <c r="D21" s="51"/>
      <c r="E21" s="33"/>
      <c r="F21" s="52"/>
      <c r="G21" s="47"/>
    </row>
    <row r="22" spans="1:7" ht="31.5">
      <c r="A22" s="12" t="s">
        <v>62</v>
      </c>
      <c r="B22" s="13"/>
      <c r="C22" s="19" t="s">
        <v>63</v>
      </c>
      <c r="D22" s="20">
        <v>21300</v>
      </c>
      <c r="E22" s="3">
        <f>SUM(E23:E23)</f>
        <v>0</v>
      </c>
      <c r="F22" s="3">
        <f>SUM(F23:F23)</f>
        <v>300</v>
      </c>
      <c r="G22" s="3">
        <f t="shared" si="0"/>
        <v>21000</v>
      </c>
    </row>
    <row r="23" spans="1:7" ht="15.75">
      <c r="A23" s="12"/>
      <c r="B23" s="13" t="s">
        <v>78</v>
      </c>
      <c r="C23" s="14" t="s">
        <v>91</v>
      </c>
      <c r="D23" s="16">
        <v>21300</v>
      </c>
      <c r="E23" s="4">
        <v>0</v>
      </c>
      <c r="F23" s="17">
        <v>300</v>
      </c>
      <c r="G23" s="22">
        <f t="shared" si="0"/>
        <v>21000</v>
      </c>
    </row>
    <row r="24" spans="1:7" ht="25.5" customHeight="1">
      <c r="A24" s="1"/>
      <c r="B24" s="2"/>
      <c r="C24" s="1" t="s">
        <v>6</v>
      </c>
      <c r="D24" s="3">
        <v>3668060</v>
      </c>
      <c r="E24" s="3">
        <f>E7</f>
        <v>92000</v>
      </c>
      <c r="F24" s="3">
        <f>F7</f>
        <v>172500</v>
      </c>
      <c r="G24" s="3">
        <f>D24+E24-F24</f>
        <v>3587560</v>
      </c>
    </row>
    <row r="25" spans="1:7" ht="12.75">
      <c r="A25" s="21"/>
      <c r="B25" s="21"/>
      <c r="F25" s="40"/>
      <c r="G25" s="40"/>
    </row>
    <row r="26" spans="1:7" ht="12.75">
      <c r="A26" s="21"/>
      <c r="B26" s="21"/>
      <c r="E26" s="73"/>
      <c r="F26" s="74" t="s">
        <v>66</v>
      </c>
      <c r="G26" s="74"/>
    </row>
    <row r="27" spans="1:7" ht="12.75">
      <c r="A27" s="21"/>
      <c r="B27" s="21"/>
      <c r="E27" s="74"/>
      <c r="F27" s="74"/>
      <c r="G27" s="74"/>
    </row>
    <row r="28" spans="1:7" ht="12.75">
      <c r="A28" s="21"/>
      <c r="B28" s="21"/>
      <c r="E28" s="74"/>
      <c r="F28" s="74" t="s">
        <v>67</v>
      </c>
      <c r="G28" s="74"/>
    </row>
    <row r="30" spans="1:7" ht="15.75">
      <c r="A30" s="54"/>
      <c r="B30" s="55"/>
      <c r="C30" s="56"/>
      <c r="D30" s="57"/>
      <c r="E30" s="58"/>
      <c r="F30" s="58"/>
      <c r="G30" s="59"/>
    </row>
  </sheetData>
  <mergeCells count="4"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</cp:lastModifiedBy>
  <cp:lastPrinted>2005-03-25T07:52:19Z</cp:lastPrinted>
  <dcterms:created xsi:type="dcterms:W3CDTF">2000-11-16T08:27:55Z</dcterms:created>
  <dcterms:modified xsi:type="dcterms:W3CDTF">2005-04-01T12:28:07Z</dcterms:modified>
  <cp:category/>
  <cp:version/>
  <cp:contentType/>
  <cp:contentStatus/>
</cp:coreProperties>
</file>