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3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'Wydatki'!$A$1:$G$104</definedName>
  </definedNames>
  <calcPr fullCalcOnLoad="1"/>
</workbook>
</file>

<file path=xl/sharedStrings.xml><?xml version="1.0" encoding="utf-8"?>
<sst xmlns="http://schemas.openxmlformats.org/spreadsheetml/2006/main" count="316" uniqueCount="119">
  <si>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</si>
  <si>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</si>
  <si>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</si>
  <si>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</si>
  <si>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</si>
  <si>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</si>
  <si>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</si>
  <si>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</si>
  <si>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</si>
  <si>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</si>
  <si>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</si>
  <si>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</si>
  <si>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</si>
  <si>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DZIAŁ 801</t>
  </si>
  <si>
    <t>OŚWIATA I WYCHOWANIE</t>
  </si>
  <si>
    <t xml:space="preserve">Zmiany w planie dochodów budżetowych na 2005 rok </t>
  </si>
  <si>
    <t>Zmiany w planie wydatków  budżetowych na 2005 rok.</t>
  </si>
  <si>
    <t>do UCHWAŁY RM w Sępólnie Krajeńskim</t>
  </si>
  <si>
    <t>Załącznik Nr 1</t>
  </si>
  <si>
    <t>do UCHWAŁY  RM  w Sępólnie Kraj.</t>
  </si>
  <si>
    <t>80104</t>
  </si>
  <si>
    <t>Przedszkola</t>
  </si>
  <si>
    <t>Przewodniczący Rady Miejskiej</t>
  </si>
  <si>
    <t>Edward Stachowicz</t>
  </si>
  <si>
    <t>4210</t>
  </si>
  <si>
    <t>3110</t>
  </si>
  <si>
    <t>Świadczenia społeczne</t>
  </si>
  <si>
    <t>80101</t>
  </si>
  <si>
    <t>Szkoły podstawowe</t>
  </si>
  <si>
    <t>Zakup materiałów i wyposażenia</t>
  </si>
  <si>
    <t>Zakup usług pozostałych</t>
  </si>
  <si>
    <t>4300</t>
  </si>
  <si>
    <t>4260</t>
  </si>
  <si>
    <t>Zakup energii</t>
  </si>
  <si>
    <t>DZIAŁ 750</t>
  </si>
  <si>
    <t>ADMINISTRACJA PUBLICZNA</t>
  </si>
  <si>
    <t>75023</t>
  </si>
  <si>
    <t>Urzędy gmin(miast i miast na prawach powiatu)</t>
  </si>
  <si>
    <t>85219</t>
  </si>
  <si>
    <t>Urzędy gmin (miast i miast na prawach powiatu)</t>
  </si>
  <si>
    <t>4010</t>
  </si>
  <si>
    <t>Wynagrodzenie osobowe pracowników</t>
  </si>
  <si>
    <t>4110</t>
  </si>
  <si>
    <t>Składki na ubezpieczenie społeczne</t>
  </si>
  <si>
    <t>Składki na Fundusz Pracy</t>
  </si>
  <si>
    <t>4240</t>
  </si>
  <si>
    <t>Różne opłaty i składki</t>
  </si>
  <si>
    <t>4040</t>
  </si>
  <si>
    <t>Dodatkowe wynagrodzenie roczne</t>
  </si>
  <si>
    <t>Zakup pomocy nauk.dyd. i książek</t>
  </si>
  <si>
    <t>85212</t>
  </si>
  <si>
    <t>85214</t>
  </si>
  <si>
    <t>Zasiłki i pomoc w naturze oraz składki na ubezpieczenie emerytalne i rentowe</t>
  </si>
  <si>
    <t>85220</t>
  </si>
  <si>
    <t>Jednostki specjalistycznego poradnictwa, mieszkania chronione i ośrodki interwencji kryzysowej</t>
  </si>
  <si>
    <t>2820</t>
  </si>
  <si>
    <t>Dotacja celowa z budżetu na finansowanie lub dofinansowanie zadań zleconych do realizacji stowarzyszeniom</t>
  </si>
  <si>
    <t>DZIAŁ 854</t>
  </si>
  <si>
    <t>EDUKACYJNA OPIEKA WYCHOWAWCZA</t>
  </si>
  <si>
    <t>Opracowania geodezyjne i kartograficzne</t>
  </si>
  <si>
    <t>DZIAŁ 700</t>
  </si>
  <si>
    <t>GOSPODARKA MIESZKANIOWA</t>
  </si>
  <si>
    <t>70004</t>
  </si>
  <si>
    <t>Różne jed.obsł.gosp.mieszk.i komunal.</t>
  </si>
  <si>
    <t>4270</t>
  </si>
  <si>
    <t>Zakup usług remontowych</t>
  </si>
  <si>
    <t>70005</t>
  </si>
  <si>
    <t>75022</t>
  </si>
  <si>
    <t>Rady gmin (miast i miast na prawach powiatu</t>
  </si>
  <si>
    <t>4430</t>
  </si>
  <si>
    <t>6050</t>
  </si>
  <si>
    <t>Wydatki inwestycyjne jednostek budżetowych</t>
  </si>
  <si>
    <t>6060</t>
  </si>
  <si>
    <t>Zakupy inwestycyjne jednostek budżetowych</t>
  </si>
  <si>
    <t>DZIAŁ 751</t>
  </si>
  <si>
    <t>75107</t>
  </si>
  <si>
    <t>Wybory Prezydenta Rzeczpospolitej Polskiej</t>
  </si>
  <si>
    <t>4170</t>
  </si>
  <si>
    <t>Wynagrodzenia bezosobowe</t>
  </si>
  <si>
    <t>4410</t>
  </si>
  <si>
    <t>Podróże służbowe krajowe</t>
  </si>
  <si>
    <t>75108</t>
  </si>
  <si>
    <t>Wybory do Sejmu i Senatu</t>
  </si>
  <si>
    <t>Opłaty za usługi internetowe</t>
  </si>
  <si>
    <t>80114</t>
  </si>
  <si>
    <t>Zespoły obsługi ekonomiczno-administracyjnej szkół</t>
  </si>
  <si>
    <t>Dotacje celowe przekazane z budżetu państwa na inwestycje i zakupy inwestycyjne z zakresu administracji rządowej oraz innych zadań zleconych gminom ustawami</t>
  </si>
  <si>
    <t>Świadczenia rodzinne oraz składki na ubezpieczenia emerytalno - rentowe z ubezpieczenia społecznego</t>
  </si>
  <si>
    <t>85215</t>
  </si>
  <si>
    <t>Dodatki mieszkaniowe</t>
  </si>
  <si>
    <t>Ośrodki Pomocy Społecznej</t>
  </si>
  <si>
    <t>Świetlice szkolne</t>
  </si>
  <si>
    <t>4120</t>
  </si>
  <si>
    <t>Placówki wychowania pozaszkolnego</t>
  </si>
  <si>
    <t>Zakupy pomocy naukowych,dydaktycznych i książek</t>
  </si>
  <si>
    <t>4350</t>
  </si>
  <si>
    <t>Zakup usług przez jednostki samorządu terytorialnego od innych jednostek samorządu terytorialnego</t>
  </si>
  <si>
    <t>85228</t>
  </si>
  <si>
    <t>Usługi opiekuńcze i specjalistyczne usługi opiekuńcze</t>
  </si>
  <si>
    <t>Dotacje celowe otrzymane z budżetu państwa na realizację zadań bieżących z zakresu administracji rządowej oraz innych zadań zleconych gminie(związkom gmin)ustawami</t>
  </si>
  <si>
    <t>2010</t>
  </si>
  <si>
    <t>6620</t>
  </si>
  <si>
    <t>6630</t>
  </si>
  <si>
    <t>Dotacje celowe otrzymane z powiatu na inwestycje i zakupy inwestycyjne realizowane na podstawie porozumień (umów) między jednostkami samorządu terytorialnego</t>
  </si>
  <si>
    <t>Dotacje celowe otrzymane z  samorządu województwa na inwestycje i zakupy inwestycyjne realizowane na podstawie porozumień (umów) między jednostkami samorządu</t>
  </si>
  <si>
    <t>2030</t>
  </si>
  <si>
    <t>Dotacje celowe otrzymane z budżetu państwa na realizację własnych zadań bieżących gmin (związków gmin)</t>
  </si>
  <si>
    <t>6310</t>
  </si>
  <si>
    <t>Dotacje celowe otrzymane z  budżetu państwa na inwestycje i zakupy inwestycyjne  z zakresu  administracji  rządowej oraz innych zadań zleconych gminom ustawami</t>
  </si>
  <si>
    <t xml:space="preserve">URZĘDY NACZELNYCH ORGANÓW WŁADZY PAŃSTWOWEJ, KONTROLI I OCHRONY PRAWA ORAZ SĄDOWNICTWA </t>
  </si>
  <si>
    <t xml:space="preserve">Zmiany w planie dochodów zadań zleconych na 2005 rok </t>
  </si>
  <si>
    <t>Załącznik Nr 3</t>
  </si>
  <si>
    <t>Zmiany w planie wydatków  zadań zleconych na 2005 rok.</t>
  </si>
  <si>
    <t>Świadczenia rodzinne oraz składki na ubezpieczenie emerytalne i rentowe z ubezpieczenia społecznego</t>
  </si>
  <si>
    <t>3030</t>
  </si>
  <si>
    <t>Różne wydatki na rzecz osób fizycznych</t>
  </si>
  <si>
    <t>Zakup pomocy naukowych, dydakt. i książek</t>
  </si>
  <si>
    <t>Nr XXXIV/284/05 z dnia 22 września 2005 roku</t>
  </si>
  <si>
    <t>Nr XXXIV/284/05 z dnia 22 września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</si>
</sst>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15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3" fontId="5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3" fontId="5" fillId="0" borderId="3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5" fillId="0" borderId="0" xfId="15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1"/>
  <sheetViews>
    <sheetView zoomScale="75" zoomScaleNormal="75" zoomScaleSheetLayoutView="50" workbookViewId="0" topLeftCell="A1">
      <selection activeCell="D23" sqref="D23"/>
    </sheetView>
  </sheetViews>
  <sheetFormatPr defaultColWidth="9.00390625" defaultRowHeight="12.75"/>
  <cols>
    <col min="1" max="1" width="15.75390625" style="19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9" customWidth="1"/>
  </cols>
  <sheetData>
    <row r="1" spans="1:7" s="22" customFormat="1" ht="26.25">
      <c r="A1" s="105" t="s">
        <v>15</v>
      </c>
      <c r="B1" s="106"/>
      <c r="C1" s="106"/>
      <c r="D1" s="106"/>
      <c r="E1" s="106"/>
      <c r="F1" s="106"/>
      <c r="G1" s="21"/>
    </row>
    <row r="2" spans="1:7" s="22" customFormat="1" ht="20.25" customHeight="1">
      <c r="A2" s="55"/>
      <c r="B2" s="56"/>
      <c r="C2" s="56"/>
      <c r="D2" s="56"/>
      <c r="E2" s="103" t="s">
        <v>18</v>
      </c>
      <c r="F2" s="103"/>
      <c r="G2" s="103"/>
    </row>
    <row r="3" spans="1:7" s="22" customFormat="1" ht="17.25" customHeight="1">
      <c r="A3" s="55"/>
      <c r="B3" s="56"/>
      <c r="C3" s="56"/>
      <c r="D3" s="56"/>
      <c r="E3" s="103" t="s">
        <v>19</v>
      </c>
      <c r="F3" s="103"/>
      <c r="G3" s="103"/>
    </row>
    <row r="4" spans="1:7" s="22" customFormat="1" ht="16.5" customHeight="1">
      <c r="A4" s="60"/>
      <c r="B4" s="61"/>
      <c r="C4" s="61"/>
      <c r="D4" s="61"/>
      <c r="E4" s="104" t="s">
        <v>118</v>
      </c>
      <c r="F4" s="104"/>
      <c r="G4" s="104"/>
    </row>
    <row r="5" spans="1:7" s="24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5" customFormat="1" ht="15.75">
      <c r="A6" s="77">
        <v>1</v>
      </c>
      <c r="B6" s="78">
        <v>2</v>
      </c>
      <c r="C6" s="79">
        <v>3</v>
      </c>
      <c r="D6" s="79">
        <v>4</v>
      </c>
      <c r="E6" s="79">
        <v>5</v>
      </c>
      <c r="F6" s="80">
        <v>6</v>
      </c>
      <c r="G6" s="77">
        <v>7</v>
      </c>
    </row>
    <row r="7" spans="1:7" s="26" customFormat="1" ht="25.5" customHeight="1">
      <c r="A7" s="8" t="s">
        <v>34</v>
      </c>
      <c r="B7" s="9"/>
      <c r="C7" s="5" t="s">
        <v>35</v>
      </c>
      <c r="D7" s="10">
        <v>153500</v>
      </c>
      <c r="E7" s="11">
        <f>E8</f>
        <v>39402</v>
      </c>
      <c r="F7" s="11">
        <f>F8</f>
        <v>0</v>
      </c>
      <c r="G7" s="3">
        <f aca="true" t="shared" si="0" ref="G7:G19">D7+E7-F7</f>
        <v>192902</v>
      </c>
    </row>
    <row r="8" spans="1:84" s="15" customFormat="1" ht="27.75" customHeight="1">
      <c r="A8" s="12" t="s">
        <v>36</v>
      </c>
      <c r="B8" s="81"/>
      <c r="C8" s="82" t="s">
        <v>39</v>
      </c>
      <c r="D8" s="18">
        <v>37800</v>
      </c>
      <c r="E8" s="3">
        <f>E9</f>
        <v>39402</v>
      </c>
      <c r="F8" s="3">
        <f>F9</f>
        <v>0</v>
      </c>
      <c r="G8" s="3">
        <f t="shared" si="0"/>
        <v>77202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s="59" customFormat="1" ht="70.5" customHeight="1">
      <c r="A9" s="38"/>
      <c r="B9" s="83" t="s">
        <v>101</v>
      </c>
      <c r="C9" s="84" t="s">
        <v>103</v>
      </c>
      <c r="D9" s="39">
        <v>0</v>
      </c>
      <c r="E9" s="20">
        <v>39402</v>
      </c>
      <c r="F9" s="20">
        <v>0</v>
      </c>
      <c r="G9" s="20">
        <f t="shared" si="0"/>
        <v>39402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</row>
    <row r="10" spans="1:21" s="6" customFormat="1" ht="54.75" customHeight="1">
      <c r="A10" s="8" t="s">
        <v>74</v>
      </c>
      <c r="B10" s="9"/>
      <c r="C10" s="5" t="s">
        <v>109</v>
      </c>
      <c r="D10" s="11">
        <v>3060</v>
      </c>
      <c r="E10" s="11">
        <f>E11+E13</f>
        <v>38067</v>
      </c>
      <c r="F10" s="11">
        <f>F11+F13</f>
        <v>0</v>
      </c>
      <c r="G10" s="3">
        <f t="shared" si="0"/>
        <v>41127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4" s="15" customFormat="1" ht="36.75" customHeight="1">
      <c r="A11" s="12" t="s">
        <v>75</v>
      </c>
      <c r="B11" s="13"/>
      <c r="C11" s="5" t="s">
        <v>76</v>
      </c>
      <c r="D11" s="64">
        <v>0</v>
      </c>
      <c r="E11" s="11">
        <f>E12</f>
        <v>10756</v>
      </c>
      <c r="F11" s="41">
        <f>SUM(F12:F14)</f>
        <v>0</v>
      </c>
      <c r="G11" s="3">
        <f t="shared" si="0"/>
        <v>10756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89"/>
      <c r="X11" s="89"/>
    </row>
    <row r="12" spans="1:84" s="59" customFormat="1" ht="60" customHeight="1">
      <c r="A12" s="38"/>
      <c r="B12" s="83" t="s">
        <v>100</v>
      </c>
      <c r="C12" s="101" t="s">
        <v>99</v>
      </c>
      <c r="D12" s="39">
        <v>0</v>
      </c>
      <c r="E12" s="20">
        <v>10756</v>
      </c>
      <c r="F12" s="20">
        <v>0</v>
      </c>
      <c r="G12" s="20">
        <f t="shared" si="0"/>
        <v>10756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24" s="15" customFormat="1" ht="31.5" customHeight="1">
      <c r="A13" s="12" t="s">
        <v>81</v>
      </c>
      <c r="B13" s="13"/>
      <c r="C13" s="5" t="s">
        <v>82</v>
      </c>
      <c r="D13" s="64">
        <v>0</v>
      </c>
      <c r="E13" s="11">
        <f>E14</f>
        <v>27311</v>
      </c>
      <c r="F13" s="41">
        <f>SUM(F14:F14)</f>
        <v>0</v>
      </c>
      <c r="G13" s="3">
        <f t="shared" si="0"/>
        <v>27311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89"/>
      <c r="X13" s="89"/>
    </row>
    <row r="14" spans="1:84" s="59" customFormat="1" ht="55.5" customHeight="1">
      <c r="A14" s="38"/>
      <c r="B14" s="83" t="s">
        <v>100</v>
      </c>
      <c r="C14" s="101" t="s">
        <v>99</v>
      </c>
      <c r="D14" s="39">
        <v>0</v>
      </c>
      <c r="E14" s="20">
        <v>27311</v>
      </c>
      <c r="F14" s="20">
        <v>0</v>
      </c>
      <c r="G14" s="20">
        <f t="shared" si="0"/>
        <v>27311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24" s="86" customFormat="1" ht="20.25" customHeight="1">
      <c r="A15" s="43"/>
      <c r="B15" s="44"/>
      <c r="C15" s="45"/>
      <c r="D15" s="46"/>
      <c r="E15" s="23"/>
      <c r="F15" s="29" t="s">
        <v>22</v>
      </c>
      <c r="G15" s="29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5"/>
      <c r="W15" s="15"/>
      <c r="X15" s="15"/>
    </row>
    <row r="16" spans="1:7" s="27" customFormat="1" ht="15.75">
      <c r="A16" s="43"/>
      <c r="B16" s="44"/>
      <c r="C16" s="45"/>
      <c r="D16" s="46"/>
      <c r="E16" s="29"/>
      <c r="F16" s="29"/>
      <c r="G16" s="29"/>
    </row>
    <row r="17" spans="1:7" s="27" customFormat="1" ht="37.5" customHeight="1">
      <c r="A17" s="43"/>
      <c r="B17" s="44"/>
      <c r="C17" s="45"/>
      <c r="D17" s="46"/>
      <c r="E17" s="29"/>
      <c r="F17" s="29" t="s">
        <v>23</v>
      </c>
      <c r="G17" s="29"/>
    </row>
    <row r="18" spans="1:84" s="6" customFormat="1" ht="30" customHeight="1">
      <c r="A18" s="8" t="s">
        <v>13</v>
      </c>
      <c r="B18" s="9"/>
      <c r="C18" s="5" t="s">
        <v>14</v>
      </c>
      <c r="D18" s="10">
        <v>359155</v>
      </c>
      <c r="E18" s="3">
        <f>E19</f>
        <v>51679</v>
      </c>
      <c r="F18" s="11">
        <f>F219+F21+F24</f>
        <v>0</v>
      </c>
      <c r="G18" s="3">
        <f>D18+E18-F18</f>
        <v>410834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</row>
    <row r="19" spans="1:84" s="15" customFormat="1" ht="30" customHeight="1">
      <c r="A19" s="12" t="s">
        <v>27</v>
      </c>
      <c r="B19" s="13"/>
      <c r="C19" s="82" t="s">
        <v>28</v>
      </c>
      <c r="D19" s="18">
        <v>141655</v>
      </c>
      <c r="E19" s="3">
        <f>E21+E20</f>
        <v>51679</v>
      </c>
      <c r="F19" s="3">
        <f>F21+F20</f>
        <v>0</v>
      </c>
      <c r="G19" s="3">
        <f t="shared" si="0"/>
        <v>193334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</row>
    <row r="20" spans="1:84" s="59" customFormat="1" ht="41.25" customHeight="1">
      <c r="A20" s="38"/>
      <c r="B20" s="83" t="s">
        <v>105</v>
      </c>
      <c r="C20" s="101" t="s">
        <v>106</v>
      </c>
      <c r="D20" s="39">
        <v>6714</v>
      </c>
      <c r="E20" s="20">
        <v>1679</v>
      </c>
      <c r="F20" s="20">
        <v>0</v>
      </c>
      <c r="G20" s="20">
        <f aca="true" t="shared" si="1" ref="G20:G30">D20+E20-F20</f>
        <v>8393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84" s="59" customFormat="1" ht="65.25" customHeight="1">
      <c r="A21" s="38"/>
      <c r="B21" s="83" t="s">
        <v>102</v>
      </c>
      <c r="C21" s="84" t="s">
        <v>104</v>
      </c>
      <c r="D21" s="39">
        <v>0</v>
      </c>
      <c r="E21" s="20">
        <v>50000</v>
      </c>
      <c r="F21" s="20">
        <v>0</v>
      </c>
      <c r="G21" s="20">
        <f t="shared" si="1"/>
        <v>50000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4" s="6" customFormat="1" ht="30" customHeight="1">
      <c r="A22" s="8" t="s">
        <v>8</v>
      </c>
      <c r="B22" s="9"/>
      <c r="C22" s="5" t="s">
        <v>9</v>
      </c>
      <c r="D22" s="10">
        <v>4436630</v>
      </c>
      <c r="E22" s="11">
        <f>E23+E25+E28</f>
        <v>31670</v>
      </c>
      <c r="F22" s="11">
        <f>F223+F25+F28</f>
        <v>7421</v>
      </c>
      <c r="G22" s="3">
        <f t="shared" si="1"/>
        <v>4460879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</row>
    <row r="23" spans="1:7" s="27" customFormat="1" ht="39" customHeight="1">
      <c r="A23" s="12" t="s">
        <v>50</v>
      </c>
      <c r="B23" s="13"/>
      <c r="C23" s="53" t="s">
        <v>87</v>
      </c>
      <c r="D23" s="10">
        <v>3285000</v>
      </c>
      <c r="E23" s="11">
        <f>E24</f>
        <v>2100</v>
      </c>
      <c r="F23" s="11">
        <f>F24</f>
        <v>0</v>
      </c>
      <c r="G23" s="3">
        <f t="shared" si="1"/>
        <v>3287100</v>
      </c>
    </row>
    <row r="24" spans="1:84" s="59" customFormat="1" ht="65.25" customHeight="1">
      <c r="A24" s="38"/>
      <c r="B24" s="83" t="s">
        <v>107</v>
      </c>
      <c r="C24" s="84" t="s">
        <v>108</v>
      </c>
      <c r="D24" s="39">
        <v>0</v>
      </c>
      <c r="E24" s="20">
        <v>2100</v>
      </c>
      <c r="F24" s="20">
        <v>0</v>
      </c>
      <c r="G24" s="20">
        <f t="shared" si="1"/>
        <v>2100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21" s="15" customFormat="1" ht="35.25" customHeight="1">
      <c r="A25" s="12" t="s">
        <v>51</v>
      </c>
      <c r="B25" s="13"/>
      <c r="C25" s="53" t="s">
        <v>52</v>
      </c>
      <c r="D25" s="65">
        <v>615300</v>
      </c>
      <c r="E25" s="41">
        <f>E26+E27</f>
        <v>26900</v>
      </c>
      <c r="F25" s="41">
        <f>F26</f>
        <v>7421</v>
      </c>
      <c r="G25" s="3">
        <f t="shared" si="1"/>
        <v>634779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84" s="59" customFormat="1" ht="55.5" customHeight="1">
      <c r="A26" s="38"/>
      <c r="B26" s="83" t="s">
        <v>100</v>
      </c>
      <c r="C26" s="101" t="s">
        <v>99</v>
      </c>
      <c r="D26" s="39">
        <v>148000</v>
      </c>
      <c r="E26" s="20">
        <v>0</v>
      </c>
      <c r="F26" s="20">
        <v>7421</v>
      </c>
      <c r="G26" s="20">
        <f t="shared" si="1"/>
        <v>140579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59" customFormat="1" ht="41.25" customHeight="1">
      <c r="A27" s="38"/>
      <c r="B27" s="83" t="s">
        <v>105</v>
      </c>
      <c r="C27" s="101" t="s">
        <v>106</v>
      </c>
      <c r="D27" s="39">
        <v>467300</v>
      </c>
      <c r="E27" s="20">
        <v>26900</v>
      </c>
      <c r="F27" s="20">
        <v>0</v>
      </c>
      <c r="G27" s="20">
        <f t="shared" si="1"/>
        <v>494200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100" customFormat="1" ht="30" customHeight="1">
      <c r="A28" s="66" t="s">
        <v>97</v>
      </c>
      <c r="B28" s="66"/>
      <c r="C28" s="67" t="s">
        <v>98</v>
      </c>
      <c r="D28" s="11">
        <v>41000</v>
      </c>
      <c r="E28" s="11">
        <f>E29</f>
        <v>2670</v>
      </c>
      <c r="F28" s="11">
        <f>F29</f>
        <v>0</v>
      </c>
      <c r="G28" s="41">
        <f t="shared" si="1"/>
        <v>43670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</row>
    <row r="29" spans="1:84" s="59" customFormat="1" ht="55.5" customHeight="1">
      <c r="A29" s="38"/>
      <c r="B29" s="83" t="s">
        <v>100</v>
      </c>
      <c r="C29" s="101" t="s">
        <v>99</v>
      </c>
      <c r="D29" s="39">
        <v>21000</v>
      </c>
      <c r="E29" s="20">
        <v>2670</v>
      </c>
      <c r="F29" s="20">
        <v>0</v>
      </c>
      <c r="G29" s="20">
        <f t="shared" si="1"/>
        <v>23670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ht="24" customHeight="1">
      <c r="A30" s="1"/>
      <c r="B30" s="2"/>
      <c r="C30" s="1" t="s">
        <v>6</v>
      </c>
      <c r="D30" s="3">
        <v>24337631</v>
      </c>
      <c r="E30" s="3">
        <f>E7+E10+E22+E18</f>
        <v>160818</v>
      </c>
      <c r="F30" s="3">
        <f>F7+F10+F22+F18</f>
        <v>7421</v>
      </c>
      <c r="G30" s="3">
        <f t="shared" si="1"/>
        <v>24491028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24" s="86" customFormat="1" ht="20.25" customHeight="1">
      <c r="A31" s="43"/>
      <c r="B31" s="44"/>
      <c r="C31" s="45"/>
      <c r="D31" s="46"/>
      <c r="E31" s="23"/>
      <c r="F31" s="29" t="s">
        <v>22</v>
      </c>
      <c r="G31" s="29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15"/>
      <c r="W31" s="15"/>
      <c r="X31" s="15"/>
    </row>
    <row r="32" spans="1:7" s="27" customFormat="1" ht="15.75">
      <c r="A32" s="43"/>
      <c r="B32" s="44"/>
      <c r="C32" s="45"/>
      <c r="D32" s="46"/>
      <c r="E32" s="29"/>
      <c r="F32" s="29"/>
      <c r="G32" s="29"/>
    </row>
    <row r="33" spans="1:7" s="27" customFormat="1" ht="15.75">
      <c r="A33" s="43"/>
      <c r="B33" s="44"/>
      <c r="C33" s="45"/>
      <c r="D33" s="46"/>
      <c r="E33" s="29"/>
      <c r="F33" s="29" t="s">
        <v>23</v>
      </c>
      <c r="G33" s="29"/>
    </row>
    <row r="34" spans="1:84" s="15" customFormat="1" ht="24" customHeight="1">
      <c r="A34" s="43"/>
      <c r="B34" s="44"/>
      <c r="C34" s="76"/>
      <c r="D34" s="71"/>
      <c r="E34" s="75"/>
      <c r="F34" s="75"/>
      <c r="G34" s="7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s="15" customFormat="1" ht="15.75">
      <c r="A35" s="43"/>
      <c r="B35" s="44"/>
      <c r="C35" s="45"/>
      <c r="D35" s="46"/>
      <c r="E35" s="30"/>
      <c r="F35" s="47"/>
      <c r="G35" s="4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</row>
    <row r="36" spans="1:84" s="28" customFormat="1" ht="28.5" customHeight="1">
      <c r="A36" s="73"/>
      <c r="B36" s="74"/>
      <c r="C36" s="73"/>
      <c r="D36" s="75"/>
      <c r="E36" s="75"/>
      <c r="F36" s="75"/>
      <c r="G36" s="7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</row>
    <row r="37" spans="2:7" ht="12.75">
      <c r="B37" s="19"/>
      <c r="C37" s="19"/>
      <c r="D37" s="19"/>
      <c r="E37" s="19"/>
      <c r="F37" s="19"/>
      <c r="G37" s="19"/>
    </row>
    <row r="38" spans="1:84" s="15" customFormat="1" ht="15.75">
      <c r="A38" s="43"/>
      <c r="B38" s="44"/>
      <c r="C38" s="45"/>
      <c r="D38" s="46"/>
      <c r="E38" s="19"/>
      <c r="F38" s="29"/>
      <c r="G38" s="29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</row>
    <row r="39" spans="2:7" ht="15">
      <c r="B39" s="19"/>
      <c r="C39" s="19"/>
      <c r="D39" s="19"/>
      <c r="E39" s="29"/>
      <c r="F39" s="29"/>
      <c r="G39" s="29"/>
    </row>
    <row r="40" spans="2:7" ht="20.25" customHeight="1">
      <c r="B40" s="19"/>
      <c r="C40" s="23"/>
      <c r="D40" s="29"/>
      <c r="E40" s="29"/>
      <c r="F40" s="29"/>
      <c r="G40" s="29"/>
    </row>
    <row r="41" spans="2:7" ht="15" customHeight="1">
      <c r="B41" s="19"/>
      <c r="C41" s="23"/>
      <c r="D41" s="29"/>
      <c r="E41" s="30"/>
      <c r="F41" s="47"/>
      <c r="G41" s="42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97"/>
  <sheetViews>
    <sheetView workbookViewId="0" topLeftCell="A1">
      <selection activeCell="D92" sqref="D92"/>
    </sheetView>
  </sheetViews>
  <sheetFormatPr defaultColWidth="9.00390625" defaultRowHeight="12.75"/>
  <cols>
    <col min="1" max="1" width="12.125" style="19" customWidth="1"/>
    <col min="2" max="2" width="6.75390625" style="19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  <col min="8" max="21" width="9.125" style="19" hidden="1" customWidth="1"/>
  </cols>
  <sheetData>
    <row r="1" spans="1:7" ht="21.75" customHeight="1">
      <c r="A1" s="108" t="s">
        <v>16</v>
      </c>
      <c r="B1" s="109"/>
      <c r="C1" s="109"/>
      <c r="D1" s="109"/>
      <c r="E1" s="109"/>
      <c r="F1" s="109"/>
      <c r="G1" s="31" t="s">
        <v>10</v>
      </c>
    </row>
    <row r="2" spans="1:7" ht="12.75">
      <c r="A2" s="33"/>
      <c r="B2" s="33"/>
      <c r="C2" s="31"/>
      <c r="D2" s="31"/>
      <c r="E2" s="31"/>
      <c r="F2" s="110" t="s">
        <v>11</v>
      </c>
      <c r="G2" s="110"/>
    </row>
    <row r="3" spans="1:7" ht="12.75">
      <c r="A3" s="52"/>
      <c r="B3" s="52"/>
      <c r="C3" s="32"/>
      <c r="D3" s="32"/>
      <c r="E3" s="32"/>
      <c r="F3" s="107" t="s">
        <v>17</v>
      </c>
      <c r="G3" s="107"/>
    </row>
    <row r="4" spans="1:7" ht="12.75">
      <c r="A4" s="52"/>
      <c r="B4" s="52"/>
      <c r="C4" s="32"/>
      <c r="D4" s="32"/>
      <c r="E4" s="32"/>
      <c r="F4" s="112" t="s">
        <v>117</v>
      </c>
      <c r="G4" s="112"/>
    </row>
    <row r="5" spans="1:7" ht="12.75">
      <c r="A5" s="33"/>
      <c r="B5" s="33"/>
      <c r="C5" s="31"/>
      <c r="D5" s="31"/>
      <c r="E5" s="31"/>
      <c r="F5" s="113"/>
      <c r="G5" s="113"/>
    </row>
    <row r="6" spans="1:24" ht="30.75" customHeight="1">
      <c r="A6" s="34" t="s">
        <v>0</v>
      </c>
      <c r="B6" s="34" t="s">
        <v>7</v>
      </c>
      <c r="C6" s="50" t="s">
        <v>1</v>
      </c>
      <c r="D6" s="35" t="s">
        <v>2</v>
      </c>
      <c r="E6" s="34" t="s">
        <v>3</v>
      </c>
      <c r="F6" s="40" t="s">
        <v>4</v>
      </c>
      <c r="G6" s="48" t="s">
        <v>12</v>
      </c>
      <c r="V6" s="7"/>
      <c r="W6" s="111"/>
      <c r="X6" s="111"/>
    </row>
    <row r="7" spans="1:24" ht="13.5" customHeight="1">
      <c r="A7" s="36">
        <v>1</v>
      </c>
      <c r="B7" s="36">
        <v>2</v>
      </c>
      <c r="C7" s="51">
        <v>3</v>
      </c>
      <c r="D7" s="36">
        <v>4</v>
      </c>
      <c r="E7" s="36">
        <v>5</v>
      </c>
      <c r="F7" s="36">
        <v>6</v>
      </c>
      <c r="G7" s="49">
        <v>7</v>
      </c>
      <c r="W7" s="107"/>
      <c r="X7" s="107"/>
    </row>
    <row r="8" spans="1:21" s="6" customFormat="1" ht="24.75" customHeight="1">
      <c r="A8" s="8" t="s">
        <v>60</v>
      </c>
      <c r="B8" s="9"/>
      <c r="C8" s="5" t="s">
        <v>61</v>
      </c>
      <c r="D8" s="10">
        <v>260000</v>
      </c>
      <c r="E8" s="11">
        <f>E9+E11</f>
        <v>15000</v>
      </c>
      <c r="F8" s="11">
        <f>F9+F11</f>
        <v>15000</v>
      </c>
      <c r="G8" s="3">
        <v>26000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4" ht="19.5" customHeight="1">
      <c r="A9" s="12" t="s">
        <v>62</v>
      </c>
      <c r="B9" s="13"/>
      <c r="C9" s="5" t="s">
        <v>63</v>
      </c>
      <c r="D9" s="18">
        <v>180000</v>
      </c>
      <c r="E9" s="11">
        <f>E10</f>
        <v>15000</v>
      </c>
      <c r="F9" s="11">
        <f>F10</f>
        <v>0</v>
      </c>
      <c r="G9" s="3">
        <f aca="true" t="shared" si="0" ref="G9:G46">D9+E9-F9</f>
        <v>195000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15"/>
      <c r="W9" s="15"/>
      <c r="X9" s="15"/>
    </row>
    <row r="10" spans="1:24" ht="15.75" customHeight="1">
      <c r="A10" s="12"/>
      <c r="B10" s="13" t="s">
        <v>64</v>
      </c>
      <c r="C10" s="54" t="s">
        <v>65</v>
      </c>
      <c r="D10" s="39">
        <v>128000</v>
      </c>
      <c r="E10" s="20">
        <v>15000</v>
      </c>
      <c r="F10" s="20">
        <v>0</v>
      </c>
      <c r="G10" s="20">
        <f t="shared" si="0"/>
        <v>143000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15"/>
      <c r="W10" s="15"/>
      <c r="X10" s="15"/>
    </row>
    <row r="11" spans="1:24" ht="24" customHeight="1">
      <c r="A11" s="12" t="s">
        <v>66</v>
      </c>
      <c r="B11" s="13"/>
      <c r="C11" s="5" t="s">
        <v>59</v>
      </c>
      <c r="D11" s="18">
        <v>80000</v>
      </c>
      <c r="E11" s="41">
        <f>SUM(E12)</f>
        <v>0</v>
      </c>
      <c r="F11" s="41">
        <f>SUM(F12)</f>
        <v>15000</v>
      </c>
      <c r="G11" s="3">
        <f t="shared" si="0"/>
        <v>65000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5"/>
      <c r="W11" s="15"/>
      <c r="X11" s="15"/>
    </row>
    <row r="12" spans="1:24" ht="15.75" customHeight="1">
      <c r="A12" s="12"/>
      <c r="B12" s="13" t="s">
        <v>31</v>
      </c>
      <c r="C12" s="54" t="s">
        <v>30</v>
      </c>
      <c r="D12" s="39">
        <v>80000</v>
      </c>
      <c r="E12" s="20">
        <v>0</v>
      </c>
      <c r="F12" s="20">
        <v>15000</v>
      </c>
      <c r="G12" s="20">
        <f t="shared" si="0"/>
        <v>65000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5"/>
      <c r="W12" s="15"/>
      <c r="X12" s="15"/>
    </row>
    <row r="13" spans="1:21" s="6" customFormat="1" ht="25.5" customHeight="1">
      <c r="A13" s="8" t="s">
        <v>34</v>
      </c>
      <c r="B13" s="9"/>
      <c r="C13" s="5" t="s">
        <v>35</v>
      </c>
      <c r="D13" s="10">
        <v>2421113</v>
      </c>
      <c r="E13" s="11">
        <f>E17+E14</f>
        <v>63678</v>
      </c>
      <c r="F13" s="11">
        <f>F17+F14</f>
        <v>2276</v>
      </c>
      <c r="G13" s="3">
        <f t="shared" si="0"/>
        <v>2482515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4" ht="33" customHeight="1">
      <c r="A14" s="12" t="s">
        <v>67</v>
      </c>
      <c r="B14" s="13"/>
      <c r="C14" s="53" t="s">
        <v>68</v>
      </c>
      <c r="D14" s="18">
        <v>125300</v>
      </c>
      <c r="E14" s="41">
        <f>SUM(E15:E16)</f>
        <v>10300</v>
      </c>
      <c r="F14" s="41">
        <f>SUM(F15:F16)</f>
        <v>0</v>
      </c>
      <c r="G14" s="3">
        <f t="shared" si="0"/>
        <v>135600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5"/>
      <c r="W14" s="15"/>
      <c r="X14" s="15"/>
    </row>
    <row r="15" spans="1:21" s="59" customFormat="1" ht="15.75">
      <c r="A15" s="12"/>
      <c r="B15" s="13" t="s">
        <v>24</v>
      </c>
      <c r="C15" s="94" t="s">
        <v>29</v>
      </c>
      <c r="D15" s="39">
        <v>18800</v>
      </c>
      <c r="E15" s="20">
        <v>5000</v>
      </c>
      <c r="F15" s="20">
        <v>0</v>
      </c>
      <c r="G15" s="20">
        <f t="shared" si="0"/>
        <v>23800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4" ht="18.75" customHeight="1">
      <c r="A16" s="68"/>
      <c r="B16" s="69" t="s">
        <v>31</v>
      </c>
      <c r="C16" s="87" t="s">
        <v>30</v>
      </c>
      <c r="D16" s="70">
        <v>35500</v>
      </c>
      <c r="E16" s="72">
        <v>5300</v>
      </c>
      <c r="F16" s="85">
        <v>0</v>
      </c>
      <c r="G16" s="20">
        <f t="shared" si="0"/>
        <v>40800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15"/>
      <c r="W16" s="15"/>
      <c r="X16" s="15"/>
    </row>
    <row r="17" spans="1:24" ht="34.5" customHeight="1">
      <c r="A17" s="12" t="s">
        <v>36</v>
      </c>
      <c r="B17" s="13"/>
      <c r="C17" s="53" t="s">
        <v>37</v>
      </c>
      <c r="D17" s="18">
        <v>2138113</v>
      </c>
      <c r="E17" s="41">
        <f>SUM(E18:E26)</f>
        <v>53378</v>
      </c>
      <c r="F17" s="41">
        <f>SUM(F18:F26)</f>
        <v>2276</v>
      </c>
      <c r="G17" s="3">
        <f t="shared" si="0"/>
        <v>2189215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15"/>
      <c r="W17" s="15"/>
      <c r="X17" s="15"/>
    </row>
    <row r="18" spans="1:24" ht="16.5" customHeight="1">
      <c r="A18" s="38"/>
      <c r="B18" s="38" t="s">
        <v>40</v>
      </c>
      <c r="C18" s="14" t="s">
        <v>41</v>
      </c>
      <c r="D18" s="39">
        <v>1254800</v>
      </c>
      <c r="E18" s="20">
        <v>2276</v>
      </c>
      <c r="F18" s="20">
        <v>0</v>
      </c>
      <c r="G18" s="20">
        <f t="shared" si="0"/>
        <v>1257076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  <c r="W18" s="59"/>
      <c r="X18" s="59"/>
    </row>
    <row r="19" spans="1:21" s="15" customFormat="1" ht="15.75">
      <c r="A19" s="38"/>
      <c r="B19" s="38" t="s">
        <v>47</v>
      </c>
      <c r="C19" s="14" t="s">
        <v>48</v>
      </c>
      <c r="D19" s="39">
        <v>74250</v>
      </c>
      <c r="E19" s="20"/>
      <c r="F19" s="20">
        <v>2276</v>
      </c>
      <c r="G19" s="20">
        <f t="shared" si="0"/>
        <v>71974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4" ht="18.75" customHeight="1">
      <c r="A20" s="12"/>
      <c r="B20" s="13" t="s">
        <v>31</v>
      </c>
      <c r="C20" s="94" t="s">
        <v>30</v>
      </c>
      <c r="D20" s="16">
        <v>84200</v>
      </c>
      <c r="E20" s="20">
        <v>15000</v>
      </c>
      <c r="F20" s="96">
        <v>0</v>
      </c>
      <c r="G20" s="20">
        <f t="shared" si="0"/>
        <v>99200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15"/>
      <c r="W20" s="15"/>
      <c r="X20" s="15"/>
    </row>
    <row r="21" spans="1:24" ht="19.5" customHeight="1">
      <c r="A21" s="12"/>
      <c r="B21" s="13" t="s">
        <v>69</v>
      </c>
      <c r="C21" s="62" t="s">
        <v>46</v>
      </c>
      <c r="D21" s="16">
        <v>13200</v>
      </c>
      <c r="E21" s="20">
        <v>7000</v>
      </c>
      <c r="F21" s="96">
        <v>0</v>
      </c>
      <c r="G21" s="20">
        <f t="shared" si="0"/>
        <v>20200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15"/>
      <c r="W21" s="15"/>
      <c r="X21" s="15"/>
    </row>
    <row r="22" spans="1:84" s="59" customFormat="1" ht="15.75">
      <c r="A22" s="43"/>
      <c r="B22" s="44"/>
      <c r="C22" s="45"/>
      <c r="D22" s="46"/>
      <c r="E22" s="19"/>
      <c r="F22" s="57" t="s">
        <v>22</v>
      </c>
      <c r="G22" s="5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5"/>
      <c r="W22" s="15"/>
      <c r="X22" s="15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s="59" customFormat="1" ht="15.75">
      <c r="A23" s="43"/>
      <c r="B23" s="44"/>
      <c r="C23" s="45"/>
      <c r="D23" s="46"/>
      <c r="E23" s="37"/>
      <c r="F23" s="57"/>
      <c r="G23" s="5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5"/>
      <c r="W23" s="15"/>
      <c r="X23" s="15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s="59" customFormat="1" ht="15.75">
      <c r="A24" s="43"/>
      <c r="B24" s="44"/>
      <c r="C24" s="45"/>
      <c r="D24" s="46"/>
      <c r="E24"/>
      <c r="F24" s="57" t="s">
        <v>23</v>
      </c>
      <c r="G24" s="5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5"/>
      <c r="W24" s="15"/>
      <c r="X24" s="15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24" ht="15" customHeight="1">
      <c r="A25" s="68"/>
      <c r="B25" s="69" t="s">
        <v>70</v>
      </c>
      <c r="C25" s="87" t="s">
        <v>71</v>
      </c>
      <c r="D25" s="70">
        <v>104000</v>
      </c>
      <c r="E25" s="72">
        <v>22902</v>
      </c>
      <c r="F25" s="85">
        <v>0</v>
      </c>
      <c r="G25" s="20">
        <f>D25+E25-F25</f>
        <v>126902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15"/>
      <c r="W25" s="15"/>
      <c r="X25" s="15"/>
    </row>
    <row r="26" spans="1:24" ht="15.75" customHeight="1">
      <c r="A26" s="68"/>
      <c r="B26" s="69" t="s">
        <v>72</v>
      </c>
      <c r="C26" s="62" t="s">
        <v>73</v>
      </c>
      <c r="D26" s="70">
        <v>30000</v>
      </c>
      <c r="E26" s="72">
        <v>6200</v>
      </c>
      <c r="F26" s="85">
        <v>0</v>
      </c>
      <c r="G26" s="20">
        <f>D26+E26-F26</f>
        <v>36200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15"/>
      <c r="W26" s="15"/>
      <c r="X26" s="15"/>
    </row>
    <row r="27" spans="1:21" s="6" customFormat="1" ht="61.5" customHeight="1">
      <c r="A27" s="8" t="s">
        <v>74</v>
      </c>
      <c r="B27" s="9"/>
      <c r="C27" s="5" t="s">
        <v>109</v>
      </c>
      <c r="D27" s="10">
        <v>3060</v>
      </c>
      <c r="E27" s="11">
        <f>E28+E33</f>
        <v>38067</v>
      </c>
      <c r="F27" s="11">
        <f>F28+F33</f>
        <v>0</v>
      </c>
      <c r="G27" s="3">
        <f t="shared" si="0"/>
        <v>41127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4" s="15" customFormat="1" ht="31.5">
      <c r="A28" s="12" t="s">
        <v>75</v>
      </c>
      <c r="B28" s="13"/>
      <c r="C28" s="5" t="s">
        <v>76</v>
      </c>
      <c r="D28" s="64">
        <v>0</v>
      </c>
      <c r="E28" s="41">
        <f>SUM(E29:E32)</f>
        <v>10756</v>
      </c>
      <c r="F28" s="41">
        <f>SUM(F29:F32)</f>
        <v>0</v>
      </c>
      <c r="G28" s="3">
        <f t="shared" si="0"/>
        <v>10756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89"/>
    </row>
    <row r="29" spans="1:24" s="59" customFormat="1" ht="15.75">
      <c r="A29" s="38"/>
      <c r="B29" s="38" t="s">
        <v>77</v>
      </c>
      <c r="C29" s="95" t="s">
        <v>78</v>
      </c>
      <c r="D29" s="63">
        <v>0</v>
      </c>
      <c r="E29" s="20">
        <v>2256</v>
      </c>
      <c r="F29" s="20">
        <v>0</v>
      </c>
      <c r="G29" s="20">
        <f t="shared" si="0"/>
        <v>2256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89"/>
      <c r="X29" s="89"/>
    </row>
    <row r="30" spans="1:21" s="59" customFormat="1" ht="15.75">
      <c r="A30" s="12"/>
      <c r="B30" s="13" t="s">
        <v>24</v>
      </c>
      <c r="C30" s="94" t="s">
        <v>29</v>
      </c>
      <c r="D30" s="39">
        <v>0</v>
      </c>
      <c r="E30" s="20">
        <v>2940</v>
      </c>
      <c r="F30" s="20">
        <v>0</v>
      </c>
      <c r="G30" s="20">
        <f t="shared" si="0"/>
        <v>2940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4" ht="15" customHeight="1">
      <c r="A31" s="68"/>
      <c r="B31" s="69" t="s">
        <v>31</v>
      </c>
      <c r="C31" s="87" t="s">
        <v>30</v>
      </c>
      <c r="D31" s="70">
        <v>0</v>
      </c>
      <c r="E31" s="72">
        <v>3500</v>
      </c>
      <c r="F31" s="85">
        <v>0</v>
      </c>
      <c r="G31" s="20">
        <f t="shared" si="0"/>
        <v>3500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15"/>
      <c r="W31" s="15"/>
      <c r="X31" s="15"/>
    </row>
    <row r="32" spans="1:24" s="6" customFormat="1" ht="15" customHeight="1">
      <c r="A32" s="38"/>
      <c r="B32" s="38" t="s">
        <v>79</v>
      </c>
      <c r="C32" s="14" t="s">
        <v>80</v>
      </c>
      <c r="D32" s="39">
        <v>0</v>
      </c>
      <c r="E32" s="20">
        <v>2060</v>
      </c>
      <c r="F32" s="20">
        <v>0</v>
      </c>
      <c r="G32" s="20">
        <f t="shared" si="0"/>
        <v>2060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5"/>
      <c r="W32" s="15"/>
      <c r="X32" s="15"/>
    </row>
    <row r="33" spans="1:24" s="15" customFormat="1" ht="15.75">
      <c r="A33" s="12" t="s">
        <v>81</v>
      </c>
      <c r="B33" s="13"/>
      <c r="C33" s="5" t="s">
        <v>82</v>
      </c>
      <c r="D33" s="64">
        <v>0</v>
      </c>
      <c r="E33" s="41">
        <f>SUM(E34:E38)</f>
        <v>27311</v>
      </c>
      <c r="F33" s="41">
        <f>SUM(F34:F38)</f>
        <v>0</v>
      </c>
      <c r="G33" s="3">
        <f aca="true" t="shared" si="1" ref="G33:G38">D33+E33-F33</f>
        <v>27311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89"/>
      <c r="X33" s="89"/>
    </row>
    <row r="34" spans="1:24" s="15" customFormat="1" ht="15.75">
      <c r="A34" s="12"/>
      <c r="B34" s="13" t="s">
        <v>114</v>
      </c>
      <c r="C34" s="95" t="s">
        <v>115</v>
      </c>
      <c r="D34" s="63">
        <v>0</v>
      </c>
      <c r="E34" s="20">
        <v>15300</v>
      </c>
      <c r="F34" s="20">
        <v>0</v>
      </c>
      <c r="G34" s="20">
        <f t="shared" si="1"/>
        <v>15300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89"/>
    </row>
    <row r="35" spans="1:24" s="59" customFormat="1" ht="15.75">
      <c r="A35" s="38"/>
      <c r="B35" s="38" t="s">
        <v>77</v>
      </c>
      <c r="C35" s="95" t="s">
        <v>78</v>
      </c>
      <c r="D35" s="63">
        <v>0</v>
      </c>
      <c r="E35" s="20">
        <v>4601</v>
      </c>
      <c r="F35" s="20">
        <v>0</v>
      </c>
      <c r="G35" s="20">
        <f t="shared" si="1"/>
        <v>4601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9"/>
      <c r="W35" s="89"/>
      <c r="X35" s="89"/>
    </row>
    <row r="36" spans="1:21" s="59" customFormat="1" ht="15.75">
      <c r="A36" s="12"/>
      <c r="B36" s="13" t="s">
        <v>24</v>
      </c>
      <c r="C36" s="94" t="s">
        <v>29</v>
      </c>
      <c r="D36" s="39">
        <v>0</v>
      </c>
      <c r="E36" s="20">
        <v>2940</v>
      </c>
      <c r="F36" s="20">
        <v>0</v>
      </c>
      <c r="G36" s="20">
        <f t="shared" si="1"/>
        <v>2940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4" ht="15" customHeight="1">
      <c r="A37" s="68"/>
      <c r="B37" s="69" t="s">
        <v>31</v>
      </c>
      <c r="C37" s="87" t="s">
        <v>30</v>
      </c>
      <c r="D37" s="70">
        <v>0</v>
      </c>
      <c r="E37" s="72">
        <v>2410</v>
      </c>
      <c r="F37" s="85">
        <v>0</v>
      </c>
      <c r="G37" s="20">
        <f t="shared" si="1"/>
        <v>2410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5"/>
      <c r="W37" s="15"/>
      <c r="X37" s="15"/>
    </row>
    <row r="38" spans="1:24" s="6" customFormat="1" ht="15" customHeight="1">
      <c r="A38" s="38"/>
      <c r="B38" s="38" t="s">
        <v>79</v>
      </c>
      <c r="C38" s="14" t="s">
        <v>80</v>
      </c>
      <c r="D38" s="39">
        <v>0</v>
      </c>
      <c r="E38" s="20">
        <v>2060</v>
      </c>
      <c r="F38" s="20">
        <v>0</v>
      </c>
      <c r="G38" s="20">
        <f t="shared" si="1"/>
        <v>2060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15"/>
      <c r="W38" s="15"/>
      <c r="X38" s="15"/>
    </row>
    <row r="39" spans="1:21" s="6" customFormat="1" ht="18" customHeight="1">
      <c r="A39" s="8" t="s">
        <v>13</v>
      </c>
      <c r="B39" s="9"/>
      <c r="C39" s="5" t="s">
        <v>14</v>
      </c>
      <c r="D39" s="10">
        <v>9797315</v>
      </c>
      <c r="E39" s="11">
        <f>E40+E63+E55</f>
        <v>233953</v>
      </c>
      <c r="F39" s="11">
        <f>F40+F63+F55</f>
        <v>132952</v>
      </c>
      <c r="G39" s="3">
        <f t="shared" si="0"/>
        <v>9898316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15" customFormat="1" ht="15" customHeight="1">
      <c r="A40" s="12" t="s">
        <v>27</v>
      </c>
      <c r="B40" s="13"/>
      <c r="C40" s="53" t="s">
        <v>28</v>
      </c>
      <c r="D40" s="18">
        <v>5404195</v>
      </c>
      <c r="E40" s="3">
        <f>SUM(E41:E54)</f>
        <v>82351</v>
      </c>
      <c r="F40" s="3">
        <f>SUM(F41:F54)</f>
        <v>3650</v>
      </c>
      <c r="G40" s="3">
        <f t="shared" si="0"/>
        <v>5482896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4" s="59" customFormat="1" ht="15.75">
      <c r="A41" s="38"/>
      <c r="B41" s="38" t="s">
        <v>77</v>
      </c>
      <c r="C41" s="95" t="s">
        <v>78</v>
      </c>
      <c r="D41" s="63">
        <v>3700</v>
      </c>
      <c r="E41" s="20">
        <v>3040</v>
      </c>
      <c r="F41" s="20">
        <v>0</v>
      </c>
      <c r="G41" s="20">
        <f t="shared" si="0"/>
        <v>6740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89"/>
      <c r="X41" s="89"/>
    </row>
    <row r="42" spans="1:21" s="59" customFormat="1" ht="15.75">
      <c r="A42" s="12"/>
      <c r="B42" s="13" t="s">
        <v>24</v>
      </c>
      <c r="C42" s="94" t="s">
        <v>29</v>
      </c>
      <c r="D42" s="39">
        <v>124693</v>
      </c>
      <c r="E42" s="20">
        <v>4788</v>
      </c>
      <c r="F42" s="20">
        <v>0</v>
      </c>
      <c r="G42" s="20">
        <f t="shared" si="0"/>
        <v>129481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s="15" customFormat="1" ht="14.25" customHeight="1">
      <c r="A43" s="12"/>
      <c r="B43" s="13" t="s">
        <v>45</v>
      </c>
      <c r="C43" s="54" t="s">
        <v>116</v>
      </c>
      <c r="D43" s="39">
        <v>12214</v>
      </c>
      <c r="E43" s="20">
        <v>3380</v>
      </c>
      <c r="F43" s="20">
        <v>0</v>
      </c>
      <c r="G43" s="20">
        <f t="shared" si="0"/>
        <v>15594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s="59" customFormat="1" ht="15.75">
      <c r="A44" s="38"/>
      <c r="B44" s="38" t="s">
        <v>32</v>
      </c>
      <c r="C44" s="54" t="s">
        <v>33</v>
      </c>
      <c r="D44" s="39">
        <v>172900</v>
      </c>
      <c r="E44" s="20">
        <v>0</v>
      </c>
      <c r="F44" s="20">
        <v>3650</v>
      </c>
      <c r="G44" s="20">
        <f t="shared" si="0"/>
        <v>169250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4" ht="15.75" customHeight="1">
      <c r="A45" s="12"/>
      <c r="B45" s="13" t="s">
        <v>64</v>
      </c>
      <c r="C45" s="54" t="s">
        <v>65</v>
      </c>
      <c r="D45" s="39">
        <v>254364</v>
      </c>
      <c r="E45" s="20">
        <v>458</v>
      </c>
      <c r="F45" s="20">
        <v>0</v>
      </c>
      <c r="G45" s="20">
        <f t="shared" si="0"/>
        <v>254822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15"/>
      <c r="W45" s="15"/>
      <c r="X45" s="15"/>
    </row>
    <row r="46" spans="1:21" s="15" customFormat="1" ht="15.75">
      <c r="A46" s="90"/>
      <c r="B46" s="90">
        <v>4300</v>
      </c>
      <c r="C46" s="62" t="s">
        <v>30</v>
      </c>
      <c r="D46" s="39">
        <v>38850</v>
      </c>
      <c r="E46" s="20">
        <v>13206</v>
      </c>
      <c r="F46" s="20">
        <v>0</v>
      </c>
      <c r="G46" s="20">
        <f t="shared" si="0"/>
        <v>52056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15" customFormat="1" ht="15.75">
      <c r="A47" s="97"/>
      <c r="B47" s="97"/>
      <c r="C47" s="98"/>
      <c r="D47" s="93"/>
      <c r="E47" s="42"/>
      <c r="F47" s="42"/>
      <c r="G47" s="4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7" s="19" customFormat="1" ht="18" customHeight="1">
      <c r="A48" s="91"/>
      <c r="B48" s="91"/>
      <c r="C48" s="92"/>
      <c r="D48" s="93"/>
      <c r="F48" s="57" t="s">
        <v>22</v>
      </c>
      <c r="G48" s="57"/>
    </row>
    <row r="49" spans="1:7" s="19" customFormat="1" ht="11.25" customHeight="1">
      <c r="A49" s="91"/>
      <c r="B49" s="91"/>
      <c r="C49" s="92"/>
      <c r="D49" s="93"/>
      <c r="E49" s="37"/>
      <c r="F49" s="57"/>
      <c r="G49" s="57"/>
    </row>
    <row r="50" spans="1:7" s="19" customFormat="1" ht="18" customHeight="1">
      <c r="A50" s="91"/>
      <c r="B50" s="91"/>
      <c r="C50" s="92"/>
      <c r="D50" s="93"/>
      <c r="E50"/>
      <c r="F50" s="57" t="s">
        <v>23</v>
      </c>
      <c r="G50" s="57"/>
    </row>
    <row r="51" spans="1:21" s="15" customFormat="1" ht="15.75">
      <c r="A51" s="90"/>
      <c r="B51" s="90">
        <v>4350</v>
      </c>
      <c r="C51" s="62" t="s">
        <v>83</v>
      </c>
      <c r="D51" s="39">
        <v>3400</v>
      </c>
      <c r="E51" s="20">
        <v>2635</v>
      </c>
      <c r="F51" s="20">
        <v>0</v>
      </c>
      <c r="G51" s="20">
        <f aca="true" t="shared" si="2" ref="G51:G59">D51+E51-F51</f>
        <v>6035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4" s="6" customFormat="1" ht="15" customHeight="1">
      <c r="A52" s="38"/>
      <c r="B52" s="38" t="s">
        <v>79</v>
      </c>
      <c r="C52" s="14" t="s">
        <v>80</v>
      </c>
      <c r="D52" s="39">
        <v>3400</v>
      </c>
      <c r="E52" s="20">
        <v>554</v>
      </c>
      <c r="F52" s="20">
        <v>0</v>
      </c>
      <c r="G52" s="20">
        <f t="shared" si="2"/>
        <v>3954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15"/>
      <c r="W52" s="15"/>
      <c r="X52" s="15"/>
    </row>
    <row r="53" spans="1:21" s="59" customFormat="1" ht="15.75">
      <c r="A53" s="90"/>
      <c r="B53" s="90">
        <v>4430</v>
      </c>
      <c r="C53" s="62" t="s">
        <v>46</v>
      </c>
      <c r="D53" s="39">
        <v>3250</v>
      </c>
      <c r="E53" s="20">
        <v>4290</v>
      </c>
      <c r="F53" s="20">
        <v>0</v>
      </c>
      <c r="G53" s="20">
        <f t="shared" si="2"/>
        <v>7540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4" ht="18.75" customHeight="1">
      <c r="A54" s="12"/>
      <c r="B54" s="13" t="s">
        <v>70</v>
      </c>
      <c r="C54" s="94" t="s">
        <v>71</v>
      </c>
      <c r="D54" s="16">
        <v>560410</v>
      </c>
      <c r="E54" s="20">
        <v>50000</v>
      </c>
      <c r="F54" s="96">
        <v>0</v>
      </c>
      <c r="G54" s="20">
        <f t="shared" si="2"/>
        <v>610410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15"/>
      <c r="W54" s="15"/>
      <c r="X54" s="15"/>
    </row>
    <row r="55" spans="1:21" s="89" customFormat="1" ht="15" customHeight="1">
      <c r="A55" s="12" t="s">
        <v>20</v>
      </c>
      <c r="B55" s="13"/>
      <c r="C55" s="53" t="s">
        <v>21</v>
      </c>
      <c r="D55" s="64">
        <v>1177886</v>
      </c>
      <c r="E55" s="41">
        <f>SUM(E56:E62)</f>
        <v>151368</v>
      </c>
      <c r="F55" s="41">
        <f>SUM(F56:F62)</f>
        <v>129068</v>
      </c>
      <c r="G55" s="3">
        <f t="shared" si="2"/>
        <v>1200186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1:21" s="15" customFormat="1" ht="15.75">
      <c r="A56" s="38"/>
      <c r="B56" s="38" t="s">
        <v>45</v>
      </c>
      <c r="C56" s="14" t="s">
        <v>49</v>
      </c>
      <c r="D56" s="39">
        <v>3000</v>
      </c>
      <c r="E56" s="20">
        <v>0</v>
      </c>
      <c r="F56" s="20">
        <v>1000</v>
      </c>
      <c r="G56" s="20">
        <f t="shared" si="2"/>
        <v>2000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s="59" customFormat="1" ht="15.75">
      <c r="A57" s="38"/>
      <c r="B57" s="38" t="s">
        <v>32</v>
      </c>
      <c r="C57" s="54" t="s">
        <v>33</v>
      </c>
      <c r="D57" s="39">
        <v>42600</v>
      </c>
      <c r="E57" s="20">
        <v>0</v>
      </c>
      <c r="F57" s="20">
        <v>701</v>
      </c>
      <c r="G57" s="20">
        <f t="shared" si="2"/>
        <v>41899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4" ht="15.75" customHeight="1">
      <c r="A58" s="12"/>
      <c r="B58" s="13" t="s">
        <v>64</v>
      </c>
      <c r="C58" s="54" t="s">
        <v>65</v>
      </c>
      <c r="D58" s="39">
        <v>187683</v>
      </c>
      <c r="E58" s="20">
        <v>0</v>
      </c>
      <c r="F58" s="20">
        <v>127155</v>
      </c>
      <c r="G58" s="20">
        <f t="shared" si="2"/>
        <v>60528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15"/>
      <c r="W58" s="15"/>
      <c r="X58" s="15"/>
    </row>
    <row r="59" spans="1:21" s="15" customFormat="1" ht="15.75">
      <c r="A59" s="90"/>
      <c r="B59" s="90">
        <v>4350</v>
      </c>
      <c r="C59" s="62" t="s">
        <v>83</v>
      </c>
      <c r="D59" s="39">
        <v>400</v>
      </c>
      <c r="E59" s="20">
        <v>91</v>
      </c>
      <c r="F59" s="20">
        <v>0</v>
      </c>
      <c r="G59" s="20">
        <f t="shared" si="2"/>
        <v>491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4" s="6" customFormat="1" ht="15" customHeight="1">
      <c r="A60" s="38"/>
      <c r="B60" s="38" t="s">
        <v>79</v>
      </c>
      <c r="C60" s="14" t="s">
        <v>80</v>
      </c>
      <c r="D60" s="39">
        <v>1300</v>
      </c>
      <c r="E60" s="20">
        <v>0</v>
      </c>
      <c r="F60" s="20">
        <v>212</v>
      </c>
      <c r="G60" s="20">
        <f aca="true" t="shared" si="3" ref="G60:G65">D60+E60-F60</f>
        <v>1088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15"/>
      <c r="W60" s="15"/>
      <c r="X60" s="15"/>
    </row>
    <row r="61" spans="1:21" s="59" customFormat="1" ht="15.75">
      <c r="A61" s="90"/>
      <c r="B61" s="90">
        <v>4430</v>
      </c>
      <c r="C61" s="62" t="s">
        <v>46</v>
      </c>
      <c r="D61" s="39">
        <v>700</v>
      </c>
      <c r="E61" s="20">
        <v>512</v>
      </c>
      <c r="F61" s="20">
        <v>0</v>
      </c>
      <c r="G61" s="20">
        <f t="shared" si="3"/>
        <v>1212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4" ht="18.75" customHeight="1">
      <c r="A62" s="12"/>
      <c r="B62" s="13" t="s">
        <v>70</v>
      </c>
      <c r="C62" s="94" t="s">
        <v>71</v>
      </c>
      <c r="D62" s="16">
        <v>0</v>
      </c>
      <c r="E62" s="20">
        <v>150765</v>
      </c>
      <c r="F62" s="96">
        <v>0</v>
      </c>
      <c r="G62" s="20">
        <f t="shared" si="3"/>
        <v>150765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15"/>
      <c r="W62" s="15"/>
      <c r="X62" s="15"/>
    </row>
    <row r="63" spans="1:21" s="89" customFormat="1" ht="33.75" customHeight="1">
      <c r="A63" s="12" t="s">
        <v>84</v>
      </c>
      <c r="B63" s="13"/>
      <c r="C63" s="53" t="s">
        <v>85</v>
      </c>
      <c r="D63" s="64">
        <v>253731</v>
      </c>
      <c r="E63" s="41">
        <f>SUM(E64:E65)</f>
        <v>234</v>
      </c>
      <c r="F63" s="41">
        <f>SUM(F64:F65)</f>
        <v>234</v>
      </c>
      <c r="G63" s="3">
        <f t="shared" si="3"/>
        <v>253731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1:24" ht="15.75" customHeight="1">
      <c r="A64" s="12"/>
      <c r="B64" s="13" t="s">
        <v>64</v>
      </c>
      <c r="C64" s="54" t="s">
        <v>65</v>
      </c>
      <c r="D64" s="39">
        <v>800</v>
      </c>
      <c r="E64" s="20">
        <v>0</v>
      </c>
      <c r="F64" s="20">
        <v>234</v>
      </c>
      <c r="G64" s="20">
        <f t="shared" si="3"/>
        <v>566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5"/>
      <c r="W64" s="15"/>
      <c r="X64" s="15"/>
    </row>
    <row r="65" spans="1:21" s="59" customFormat="1" ht="15.75">
      <c r="A65" s="90"/>
      <c r="B65" s="90">
        <v>4430</v>
      </c>
      <c r="C65" s="62" t="s">
        <v>46</v>
      </c>
      <c r="D65" s="39">
        <v>300</v>
      </c>
      <c r="E65" s="20">
        <v>234</v>
      </c>
      <c r="F65" s="20">
        <v>0</v>
      </c>
      <c r="G65" s="20">
        <f t="shared" si="3"/>
        <v>534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s="15" customFormat="1" ht="31.5" customHeight="1">
      <c r="A66" s="8" t="s">
        <v>8</v>
      </c>
      <c r="B66" s="9"/>
      <c r="C66" s="5" t="s">
        <v>9</v>
      </c>
      <c r="D66" s="18">
        <v>6595230</v>
      </c>
      <c r="E66" s="11">
        <f>E67+E72+E74+E76+E82+E84</f>
        <v>62284</v>
      </c>
      <c r="F66" s="11">
        <f>F67+F72+F74+F76+F82+F84</f>
        <v>110035</v>
      </c>
      <c r="G66" s="3">
        <f>D66+E66-F66</f>
        <v>6547479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7" s="27" customFormat="1" ht="47.25">
      <c r="A67" s="12" t="s">
        <v>50</v>
      </c>
      <c r="B67" s="13"/>
      <c r="C67" s="5" t="s">
        <v>113</v>
      </c>
      <c r="D67" s="10">
        <v>3285000</v>
      </c>
      <c r="E67" s="11">
        <f>E68</f>
        <v>2100</v>
      </c>
      <c r="F67" s="11">
        <f>F68</f>
        <v>0</v>
      </c>
      <c r="G67" s="3">
        <f>D67+E67-F67</f>
        <v>3287100</v>
      </c>
    </row>
    <row r="68" spans="1:21" s="15" customFormat="1" ht="62.25" customHeight="1">
      <c r="A68" s="8"/>
      <c r="B68" s="9">
        <v>6310</v>
      </c>
      <c r="C68" s="62" t="s">
        <v>86</v>
      </c>
      <c r="D68" s="39">
        <v>0</v>
      </c>
      <c r="E68" s="20">
        <v>2100</v>
      </c>
      <c r="F68" s="20">
        <v>0</v>
      </c>
      <c r="G68" s="3">
        <f>D68+E68-F68</f>
        <v>2100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7" s="19" customFormat="1" ht="18" customHeight="1">
      <c r="A69" s="91"/>
      <c r="B69" s="91"/>
      <c r="C69" s="92"/>
      <c r="D69" s="93"/>
      <c r="F69" s="57" t="s">
        <v>22</v>
      </c>
      <c r="G69" s="57"/>
    </row>
    <row r="70" spans="1:7" s="19" customFormat="1" ht="11.25" customHeight="1">
      <c r="A70" s="91"/>
      <c r="B70" s="91"/>
      <c r="C70" s="92"/>
      <c r="D70" s="93"/>
      <c r="E70" s="37"/>
      <c r="F70" s="57"/>
      <c r="G70" s="57"/>
    </row>
    <row r="71" spans="1:7" s="19" customFormat="1" ht="18" customHeight="1">
      <c r="A71" s="91"/>
      <c r="B71" s="91"/>
      <c r="C71" s="92"/>
      <c r="D71" s="93"/>
      <c r="E71"/>
      <c r="F71" s="57" t="s">
        <v>23</v>
      </c>
      <c r="G71" s="57"/>
    </row>
    <row r="72" spans="1:21" s="15" customFormat="1" ht="35.25" customHeight="1">
      <c r="A72" s="12" t="s">
        <v>51</v>
      </c>
      <c r="B72" s="13"/>
      <c r="C72" s="53" t="s">
        <v>52</v>
      </c>
      <c r="D72" s="65">
        <v>729700</v>
      </c>
      <c r="E72" s="41">
        <f>E73</f>
        <v>19479</v>
      </c>
      <c r="F72" s="41">
        <f>F73</f>
        <v>0</v>
      </c>
      <c r="G72" s="3">
        <f aca="true" t="shared" si="4" ref="G72:G92">D72+E72-F72</f>
        <v>749179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s="15" customFormat="1" ht="15.75">
      <c r="A73" s="12"/>
      <c r="B73" s="13" t="s">
        <v>25</v>
      </c>
      <c r="C73" s="14" t="s">
        <v>26</v>
      </c>
      <c r="D73" s="16">
        <v>729700</v>
      </c>
      <c r="E73" s="4">
        <v>19479</v>
      </c>
      <c r="F73" s="17">
        <v>0</v>
      </c>
      <c r="G73" s="20">
        <f t="shared" si="4"/>
        <v>749179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s="15" customFormat="1" ht="21.75" customHeight="1">
      <c r="A74" s="12" t="s">
        <v>88</v>
      </c>
      <c r="B74" s="13"/>
      <c r="C74" s="53" t="s">
        <v>89</v>
      </c>
      <c r="D74" s="65">
        <v>1301900</v>
      </c>
      <c r="E74" s="41">
        <f>E75</f>
        <v>0</v>
      </c>
      <c r="F74" s="41">
        <f>F75</f>
        <v>80000</v>
      </c>
      <c r="G74" s="3">
        <f t="shared" si="4"/>
        <v>1221900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7" s="27" customFormat="1" ht="15.75">
      <c r="A75" s="12"/>
      <c r="B75" s="13" t="s">
        <v>25</v>
      </c>
      <c r="C75" s="14" t="s">
        <v>26</v>
      </c>
      <c r="D75" s="63">
        <v>1300000</v>
      </c>
      <c r="E75" s="20">
        <v>0</v>
      </c>
      <c r="F75" s="20">
        <v>80000</v>
      </c>
      <c r="G75" s="20">
        <f t="shared" si="4"/>
        <v>1220000</v>
      </c>
    </row>
    <row r="76" spans="1:21" s="15" customFormat="1" ht="22.5" customHeight="1">
      <c r="A76" s="12" t="s">
        <v>38</v>
      </c>
      <c r="B76" s="13"/>
      <c r="C76" s="53" t="s">
        <v>90</v>
      </c>
      <c r="D76" s="65">
        <v>859600</v>
      </c>
      <c r="E76" s="3">
        <f>SUM(E77:E81)</f>
        <v>30035</v>
      </c>
      <c r="F76" s="3">
        <f>SUM(F77:F81)</f>
        <v>30035</v>
      </c>
      <c r="G76" s="3">
        <f t="shared" si="4"/>
        <v>859600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4" ht="18.75" customHeight="1">
      <c r="A77" s="38"/>
      <c r="B77" s="38" t="s">
        <v>40</v>
      </c>
      <c r="C77" s="14" t="s">
        <v>41</v>
      </c>
      <c r="D77" s="39">
        <v>536400</v>
      </c>
      <c r="E77" s="20">
        <v>35</v>
      </c>
      <c r="F77" s="20">
        <v>0</v>
      </c>
      <c r="G77" s="20">
        <f t="shared" si="4"/>
        <v>536435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/>
      <c r="W77" s="59"/>
      <c r="X77" s="59"/>
    </row>
    <row r="78" spans="1:21" s="15" customFormat="1" ht="15.75">
      <c r="A78" s="38"/>
      <c r="B78" s="38" t="s">
        <v>47</v>
      </c>
      <c r="C78" s="14" t="s">
        <v>48</v>
      </c>
      <c r="D78" s="39">
        <v>32800</v>
      </c>
      <c r="E78" s="20"/>
      <c r="F78" s="20">
        <v>35</v>
      </c>
      <c r="G78" s="20">
        <f t="shared" si="4"/>
        <v>32765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s="59" customFormat="1" ht="15.75">
      <c r="A79" s="12"/>
      <c r="B79" s="13" t="s">
        <v>24</v>
      </c>
      <c r="C79" s="94" t="s">
        <v>29</v>
      </c>
      <c r="D79" s="39">
        <v>42000</v>
      </c>
      <c r="E79" s="20">
        <v>25000</v>
      </c>
      <c r="F79" s="20">
        <v>0</v>
      </c>
      <c r="G79" s="20">
        <f>D79+E79-F79</f>
        <v>67000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1:21" s="59" customFormat="1" ht="15.75">
      <c r="A80" s="90"/>
      <c r="B80" s="90">
        <v>4300</v>
      </c>
      <c r="C80" s="62" t="s">
        <v>30</v>
      </c>
      <c r="D80" s="39">
        <v>34900</v>
      </c>
      <c r="E80" s="20">
        <v>5000</v>
      </c>
      <c r="F80" s="20">
        <v>0</v>
      </c>
      <c r="G80" s="20">
        <f>D80+E80-F80</f>
        <v>39900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s="59" customFormat="1" ht="47.25">
      <c r="A81" s="90"/>
      <c r="B81" s="90">
        <v>4330</v>
      </c>
      <c r="C81" s="62" t="s">
        <v>96</v>
      </c>
      <c r="D81" s="39">
        <v>61000</v>
      </c>
      <c r="E81" s="20"/>
      <c r="F81" s="20">
        <v>30000</v>
      </c>
      <c r="G81" s="20">
        <f t="shared" si="4"/>
        <v>31000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84" s="59" customFormat="1" ht="47.25">
      <c r="A82" s="12" t="s">
        <v>53</v>
      </c>
      <c r="B82" s="13"/>
      <c r="C82" s="53" t="s">
        <v>54</v>
      </c>
      <c r="D82" s="65">
        <v>9500</v>
      </c>
      <c r="E82" s="11">
        <f>E83</f>
        <v>8000</v>
      </c>
      <c r="F82" s="11">
        <f>F83</f>
        <v>0</v>
      </c>
      <c r="G82" s="3">
        <f t="shared" si="4"/>
        <v>17500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5"/>
      <c r="W82" s="15"/>
      <c r="X82" s="1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</row>
    <row r="83" spans="1:84" s="59" customFormat="1" ht="47.25">
      <c r="A83" s="12"/>
      <c r="B83" s="13" t="s">
        <v>55</v>
      </c>
      <c r="C83" s="14" t="s">
        <v>56</v>
      </c>
      <c r="D83" s="16">
        <v>9500</v>
      </c>
      <c r="E83" s="4">
        <v>8000</v>
      </c>
      <c r="F83" s="17">
        <v>0</v>
      </c>
      <c r="G83" s="20">
        <f t="shared" si="4"/>
        <v>17500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15"/>
      <c r="W83" s="15"/>
      <c r="X83" s="1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</row>
    <row r="84" spans="1:84" s="100" customFormat="1" ht="38.25" customHeight="1">
      <c r="A84" s="66" t="s">
        <v>97</v>
      </c>
      <c r="B84" s="66"/>
      <c r="C84" s="67" t="s">
        <v>98</v>
      </c>
      <c r="D84" s="11">
        <f>D85</f>
        <v>21000</v>
      </c>
      <c r="E84" s="11">
        <f>E85</f>
        <v>2670</v>
      </c>
      <c r="F84" s="11">
        <f>F85</f>
        <v>0</v>
      </c>
      <c r="G84" s="41">
        <f>D84+E84-F84</f>
        <v>23670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</row>
    <row r="85" spans="1:21" s="59" customFormat="1" ht="15.75">
      <c r="A85" s="90"/>
      <c r="B85" s="90">
        <v>4300</v>
      </c>
      <c r="C85" s="62" t="s">
        <v>30</v>
      </c>
      <c r="D85" s="39">
        <v>21000</v>
      </c>
      <c r="E85" s="20">
        <v>2670</v>
      </c>
      <c r="F85" s="20">
        <v>0</v>
      </c>
      <c r="G85" s="20">
        <f>D85+E85-F85</f>
        <v>23670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7" s="58" customFormat="1" ht="15.75">
      <c r="A86" s="97"/>
      <c r="B86" s="97"/>
      <c r="C86" s="98"/>
      <c r="D86" s="93"/>
      <c r="E86" s="42"/>
      <c r="F86" s="42"/>
      <c r="G86" s="42"/>
    </row>
    <row r="87" spans="1:7" s="19" customFormat="1" ht="18" customHeight="1">
      <c r="A87" s="91"/>
      <c r="B87" s="91"/>
      <c r="C87" s="92"/>
      <c r="D87" s="93"/>
      <c r="F87" s="57" t="s">
        <v>22</v>
      </c>
      <c r="G87" s="57"/>
    </row>
    <row r="88" spans="1:7" s="19" customFormat="1" ht="11.25" customHeight="1">
      <c r="A88" s="91"/>
      <c r="B88" s="91"/>
      <c r="C88" s="92"/>
      <c r="D88" s="93"/>
      <c r="E88" s="37"/>
      <c r="F88" s="57"/>
      <c r="G88" s="57"/>
    </row>
    <row r="89" spans="1:7" s="19" customFormat="1" ht="18" customHeight="1">
      <c r="A89" s="91"/>
      <c r="B89" s="91"/>
      <c r="C89" s="92"/>
      <c r="D89" s="93"/>
      <c r="E89"/>
      <c r="F89" s="57" t="s">
        <v>23</v>
      </c>
      <c r="G89" s="57"/>
    </row>
    <row r="90" spans="1:7" s="19" customFormat="1" ht="18" customHeight="1">
      <c r="A90" s="91"/>
      <c r="B90" s="91"/>
      <c r="C90" s="92"/>
      <c r="D90" s="93"/>
      <c r="E90"/>
      <c r="F90" s="57"/>
      <c r="G90" s="57"/>
    </row>
    <row r="91" spans="1:84" s="59" customFormat="1" ht="31.5">
      <c r="A91" s="8" t="s">
        <v>57</v>
      </c>
      <c r="B91" s="9"/>
      <c r="C91" s="5" t="s">
        <v>58</v>
      </c>
      <c r="D91" s="65">
        <v>517677</v>
      </c>
      <c r="E91" s="3">
        <f>E92+E96</f>
        <v>2078</v>
      </c>
      <c r="F91" s="3">
        <f>F92+F96</f>
        <v>1400</v>
      </c>
      <c r="G91" s="3">
        <f t="shared" si="4"/>
        <v>518355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</row>
    <row r="92" spans="1:84" s="59" customFormat="1" ht="15.75">
      <c r="A92" s="8">
        <v>85401</v>
      </c>
      <c r="B92" s="9"/>
      <c r="C92" s="5" t="s">
        <v>91</v>
      </c>
      <c r="D92" s="65">
        <v>156030</v>
      </c>
      <c r="E92" s="3">
        <f>SUM(E93:E95)</f>
        <v>678</v>
      </c>
      <c r="F92" s="3">
        <f>SUM(F93:F95)</f>
        <v>0</v>
      </c>
      <c r="G92" s="3">
        <f t="shared" si="4"/>
        <v>156708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1:24" ht="18.75" customHeight="1">
      <c r="A93" s="38"/>
      <c r="B93" s="38" t="s">
        <v>40</v>
      </c>
      <c r="C93" s="14" t="s">
        <v>41</v>
      </c>
      <c r="D93" s="39">
        <v>99800</v>
      </c>
      <c r="E93" s="20">
        <v>580</v>
      </c>
      <c r="F93" s="20">
        <v>0</v>
      </c>
      <c r="G93" s="20">
        <f aca="true" t="shared" si="5" ref="G93:G101">D93+E93-F93</f>
        <v>100380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9"/>
      <c r="W93" s="59"/>
      <c r="X93" s="59"/>
    </row>
    <row r="94" spans="1:24" ht="18.75" customHeight="1">
      <c r="A94" s="38"/>
      <c r="B94" s="38" t="s">
        <v>42</v>
      </c>
      <c r="C94" s="14" t="s">
        <v>43</v>
      </c>
      <c r="D94" s="39">
        <v>18600</v>
      </c>
      <c r="E94" s="20">
        <v>86</v>
      </c>
      <c r="F94" s="20">
        <v>0</v>
      </c>
      <c r="G94" s="20">
        <f t="shared" si="5"/>
        <v>18686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9"/>
      <c r="W94" s="59"/>
      <c r="X94" s="59"/>
    </row>
    <row r="95" spans="1:24" ht="18.75" customHeight="1">
      <c r="A95" s="38"/>
      <c r="B95" s="38" t="s">
        <v>92</v>
      </c>
      <c r="C95" s="14" t="s">
        <v>44</v>
      </c>
      <c r="D95" s="39">
        <v>2600</v>
      </c>
      <c r="E95" s="20">
        <v>12</v>
      </c>
      <c r="F95" s="20">
        <v>0</v>
      </c>
      <c r="G95" s="20">
        <f t="shared" si="5"/>
        <v>2612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9"/>
      <c r="W95" s="59"/>
      <c r="X95" s="59"/>
    </row>
    <row r="96" spans="1:84" s="59" customFormat="1" ht="15.75">
      <c r="A96" s="8">
        <v>85407</v>
      </c>
      <c r="B96" s="9"/>
      <c r="C96" s="5" t="s">
        <v>93</v>
      </c>
      <c r="D96" s="65">
        <v>79576</v>
      </c>
      <c r="E96" s="3">
        <f>SUM(E97:E100)</f>
        <v>1400</v>
      </c>
      <c r="F96" s="3">
        <f>SUM(F97:F100)</f>
        <v>1400</v>
      </c>
      <c r="G96" s="3">
        <f t="shared" si="5"/>
        <v>79576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21" s="59" customFormat="1" ht="15.75">
      <c r="A97" s="12"/>
      <c r="B97" s="13" t="s">
        <v>24</v>
      </c>
      <c r="C97" s="94" t="s">
        <v>29</v>
      </c>
      <c r="D97" s="39">
        <v>4500</v>
      </c>
      <c r="E97" s="20">
        <v>1191</v>
      </c>
      <c r="F97" s="20">
        <v>0</v>
      </c>
      <c r="G97" s="20">
        <f t="shared" si="5"/>
        <v>5691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4" ht="30" customHeight="1">
      <c r="A98" s="38"/>
      <c r="B98" s="38" t="s">
        <v>45</v>
      </c>
      <c r="C98" s="14" t="s">
        <v>94</v>
      </c>
      <c r="D98" s="39">
        <v>1000</v>
      </c>
      <c r="E98" s="20">
        <v>0</v>
      </c>
      <c r="F98" s="20">
        <v>1000</v>
      </c>
      <c r="G98" s="20">
        <f t="shared" si="5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9"/>
      <c r="W98" s="59"/>
      <c r="X98" s="59"/>
    </row>
    <row r="99" spans="1:24" ht="15.75" customHeight="1">
      <c r="A99" s="12"/>
      <c r="B99" s="13" t="s">
        <v>64</v>
      </c>
      <c r="C99" s="84" t="s">
        <v>65</v>
      </c>
      <c r="D99" s="39">
        <v>1000</v>
      </c>
      <c r="E99" s="20">
        <v>0</v>
      </c>
      <c r="F99" s="20">
        <v>400</v>
      </c>
      <c r="G99" s="20">
        <f t="shared" si="5"/>
        <v>600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15"/>
      <c r="W99" s="15"/>
      <c r="X99" s="15"/>
    </row>
    <row r="100" spans="1:24" ht="18.75" customHeight="1">
      <c r="A100" s="38"/>
      <c r="B100" s="38" t="s">
        <v>95</v>
      </c>
      <c r="C100" s="14" t="s">
        <v>83</v>
      </c>
      <c r="D100" s="39">
        <v>2000</v>
      </c>
      <c r="E100" s="20">
        <v>209</v>
      </c>
      <c r="F100" s="20">
        <v>0</v>
      </c>
      <c r="G100" s="20">
        <f t="shared" si="5"/>
        <v>2209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9"/>
      <c r="W100" s="59"/>
      <c r="X100" s="59"/>
    </row>
    <row r="101" spans="1:7" ht="24" customHeight="1">
      <c r="A101" s="1"/>
      <c r="B101" s="2"/>
      <c r="C101" s="1" t="s">
        <v>6</v>
      </c>
      <c r="D101" s="3">
        <v>27478696</v>
      </c>
      <c r="E101" s="3">
        <f>E13+E27+E39+E66+E91+E8</f>
        <v>415060</v>
      </c>
      <c r="F101" s="3">
        <f>F13+F27+F39+F66+F91+F8</f>
        <v>261663</v>
      </c>
      <c r="G101" s="3">
        <f t="shared" si="5"/>
        <v>27632093</v>
      </c>
    </row>
    <row r="102" spans="1:84" s="59" customFormat="1" ht="15.75">
      <c r="A102" s="43"/>
      <c r="B102" s="44"/>
      <c r="C102" s="45"/>
      <c r="D102" s="46"/>
      <c r="E102" s="19"/>
      <c r="F102" s="57" t="s">
        <v>22</v>
      </c>
      <c r="G102" s="5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15"/>
      <c r="W102" s="15"/>
      <c r="X102" s="15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</row>
    <row r="103" spans="1:84" s="59" customFormat="1" ht="15.75">
      <c r="A103" s="43"/>
      <c r="B103" s="44"/>
      <c r="C103" s="45"/>
      <c r="D103" s="46"/>
      <c r="E103" s="37"/>
      <c r="F103" s="57"/>
      <c r="G103" s="5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15"/>
      <c r="W103" s="15"/>
      <c r="X103" s="15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1:84" s="59" customFormat="1" ht="15.75">
      <c r="A104" s="43"/>
      <c r="B104" s="44"/>
      <c r="C104" s="45"/>
      <c r="D104" s="46"/>
      <c r="E104"/>
      <c r="F104" s="57" t="s">
        <v>23</v>
      </c>
      <c r="G104" s="5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15"/>
      <c r="W104" s="15"/>
      <c r="X104" s="15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1:7" ht="15.75">
      <c r="A105" s="73"/>
      <c r="B105" s="74"/>
      <c r="C105" s="73"/>
      <c r="D105" s="75"/>
      <c r="E105" s="75"/>
      <c r="F105" s="75"/>
      <c r="G105" s="75"/>
    </row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ht="12.75">
      <c r="C195" s="19"/>
    </row>
    <row r="196" ht="12.75">
      <c r="C196" s="19"/>
    </row>
    <row r="197" ht="12.75">
      <c r="C197" s="19"/>
    </row>
  </sheetData>
  <mergeCells count="7">
    <mergeCell ref="W7:X7"/>
    <mergeCell ref="A1:F1"/>
    <mergeCell ref="F2:G2"/>
    <mergeCell ref="W6:X6"/>
    <mergeCell ref="F3:G3"/>
    <mergeCell ref="F4:G4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5" sqref="E5"/>
    </sheetView>
  </sheetViews>
  <sheetFormatPr defaultColWidth="9.00390625" defaultRowHeight="12.75"/>
  <cols>
    <col min="1" max="1" width="11.75390625" style="19" customWidth="1"/>
    <col min="2" max="2" width="8.25390625" style="19" customWidth="1"/>
    <col min="3" max="3" width="44.125" style="19" customWidth="1"/>
    <col min="4" max="4" width="13.75390625" style="19" customWidth="1"/>
    <col min="5" max="5" width="15.25390625" style="19" customWidth="1"/>
    <col min="6" max="6" width="13.875" style="19" customWidth="1"/>
    <col min="7" max="7" width="22.00390625" style="19" customWidth="1"/>
    <col min="8" max="16384" width="9.125" style="19" customWidth="1"/>
  </cols>
  <sheetData>
    <row r="1" spans="1:7" ht="26.25">
      <c r="A1" s="105" t="s">
        <v>110</v>
      </c>
      <c r="B1" s="106"/>
      <c r="C1" s="106"/>
      <c r="D1" s="106"/>
      <c r="E1" s="106"/>
      <c r="F1" s="106"/>
      <c r="G1" s="21"/>
    </row>
    <row r="2" spans="1:7" ht="26.25">
      <c r="A2" s="55"/>
      <c r="B2" s="56"/>
      <c r="C2" s="56"/>
      <c r="D2" s="56"/>
      <c r="E2" s="103" t="s">
        <v>111</v>
      </c>
      <c r="F2" s="103"/>
      <c r="G2" s="103"/>
    </row>
    <row r="3" spans="1:7" ht="26.25">
      <c r="A3" s="55"/>
      <c r="B3" s="56"/>
      <c r="C3" s="56"/>
      <c r="D3" s="56"/>
      <c r="E3" s="103" t="s">
        <v>19</v>
      </c>
      <c r="F3" s="103"/>
      <c r="G3" s="103"/>
    </row>
    <row r="4" spans="1:7" ht="26.25">
      <c r="A4" s="60"/>
      <c r="B4" s="61"/>
      <c r="C4" s="61"/>
      <c r="D4" s="61"/>
      <c r="E4" s="104" t="s">
        <v>118</v>
      </c>
      <c r="F4" s="104"/>
      <c r="G4" s="104"/>
    </row>
    <row r="5" spans="1:7" ht="32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15.75">
      <c r="A6" s="77">
        <v>1</v>
      </c>
      <c r="B6" s="78">
        <v>2</v>
      </c>
      <c r="C6" s="79">
        <v>3</v>
      </c>
      <c r="D6" s="79">
        <v>4</v>
      </c>
      <c r="E6" s="79">
        <v>5</v>
      </c>
      <c r="F6" s="80">
        <v>6</v>
      </c>
      <c r="G6" s="77">
        <v>7</v>
      </c>
    </row>
    <row r="7" spans="1:7" ht="63">
      <c r="A7" s="8" t="s">
        <v>74</v>
      </c>
      <c r="B7" s="9"/>
      <c r="C7" s="5" t="s">
        <v>109</v>
      </c>
      <c r="D7" s="11">
        <v>3060</v>
      </c>
      <c r="E7" s="11">
        <f>E8+E10</f>
        <v>38067</v>
      </c>
      <c r="F7" s="11">
        <f>F8+F10</f>
        <v>0</v>
      </c>
      <c r="G7" s="3">
        <f>D7+E7-F7</f>
        <v>41127</v>
      </c>
    </row>
    <row r="8" spans="1:7" ht="31.5">
      <c r="A8" s="12" t="s">
        <v>75</v>
      </c>
      <c r="B8" s="13"/>
      <c r="C8" s="5" t="s">
        <v>76</v>
      </c>
      <c r="D8" s="64">
        <v>0</v>
      </c>
      <c r="E8" s="11">
        <f>E9</f>
        <v>10756</v>
      </c>
      <c r="F8" s="41">
        <f>SUM(F9:F11)</f>
        <v>0</v>
      </c>
      <c r="G8" s="3">
        <f>D8+E8-F8</f>
        <v>10756</v>
      </c>
    </row>
    <row r="9" spans="1:7" ht="63">
      <c r="A9" s="38"/>
      <c r="B9" s="83" t="s">
        <v>100</v>
      </c>
      <c r="C9" s="101" t="s">
        <v>99</v>
      </c>
      <c r="D9" s="39">
        <v>0</v>
      </c>
      <c r="E9" s="20">
        <v>10756</v>
      </c>
      <c r="F9" s="20">
        <v>0</v>
      </c>
      <c r="G9" s="20">
        <f>D9+E9-F9</f>
        <v>10756</v>
      </c>
    </row>
    <row r="10" spans="1:7" ht="25.5" customHeight="1">
      <c r="A10" s="12" t="s">
        <v>81</v>
      </c>
      <c r="B10" s="13"/>
      <c r="C10" s="5" t="s">
        <v>82</v>
      </c>
      <c r="D10" s="64">
        <v>0</v>
      </c>
      <c r="E10" s="11">
        <f>E11</f>
        <v>27311</v>
      </c>
      <c r="F10" s="41">
        <f>SUM(F11:F11)</f>
        <v>0</v>
      </c>
      <c r="G10" s="3">
        <f>D10+E10-F10</f>
        <v>27311</v>
      </c>
    </row>
    <row r="11" spans="1:7" ht="63">
      <c r="A11" s="38"/>
      <c r="B11" s="83" t="s">
        <v>100</v>
      </c>
      <c r="C11" s="101" t="s">
        <v>99</v>
      </c>
      <c r="D11" s="39">
        <v>0</v>
      </c>
      <c r="E11" s="20">
        <v>27311</v>
      </c>
      <c r="F11" s="20">
        <v>0</v>
      </c>
      <c r="G11" s="20">
        <f>D11+E11-F11</f>
        <v>27311</v>
      </c>
    </row>
    <row r="12" spans="1:7" ht="15.75">
      <c r="A12" s="43"/>
      <c r="B12" s="44"/>
      <c r="C12" s="45"/>
      <c r="D12" s="46"/>
      <c r="E12" s="23"/>
      <c r="F12" s="29" t="s">
        <v>22</v>
      </c>
      <c r="G12" s="29"/>
    </row>
    <row r="13" spans="1:7" ht="15.75">
      <c r="A13" s="43"/>
      <c r="B13" s="44"/>
      <c r="C13" s="45"/>
      <c r="D13" s="46"/>
      <c r="E13" s="29"/>
      <c r="F13" s="29"/>
      <c r="G13" s="29"/>
    </row>
    <row r="14" spans="1:7" ht="15.75">
      <c r="A14" s="43"/>
      <c r="B14" s="44"/>
      <c r="C14" s="45"/>
      <c r="D14" s="46"/>
      <c r="E14" s="29"/>
      <c r="F14" s="29" t="s">
        <v>23</v>
      </c>
      <c r="G14" s="29"/>
    </row>
    <row r="16" spans="1:7" ht="31.5">
      <c r="A16" s="8" t="s">
        <v>8</v>
      </c>
      <c r="B16" s="9"/>
      <c r="C16" s="5" t="s">
        <v>9</v>
      </c>
      <c r="D16" s="10">
        <v>3472800</v>
      </c>
      <c r="E16" s="11">
        <f>E17+E19+E21</f>
        <v>4770</v>
      </c>
      <c r="F16" s="11">
        <f>F216+F19+F21</f>
        <v>7421</v>
      </c>
      <c r="G16" s="3">
        <f aca="true" t="shared" si="0" ref="G16:G23">D16+E16-F16</f>
        <v>3470149</v>
      </c>
    </row>
    <row r="17" spans="1:7" ht="47.25">
      <c r="A17" s="12" t="s">
        <v>50</v>
      </c>
      <c r="B17" s="13"/>
      <c r="C17" s="53" t="s">
        <v>87</v>
      </c>
      <c r="D17" s="10">
        <v>3285000</v>
      </c>
      <c r="E17" s="11">
        <f>E18</f>
        <v>2100</v>
      </c>
      <c r="F17" s="11">
        <f>F18</f>
        <v>0</v>
      </c>
      <c r="G17" s="3">
        <f t="shared" si="0"/>
        <v>3287100</v>
      </c>
    </row>
    <row r="18" spans="1:7" ht="63">
      <c r="A18" s="38"/>
      <c r="B18" s="83" t="s">
        <v>107</v>
      </c>
      <c r="C18" s="84" t="s">
        <v>108</v>
      </c>
      <c r="D18" s="39">
        <v>0</v>
      </c>
      <c r="E18" s="20">
        <v>2100</v>
      </c>
      <c r="F18" s="20">
        <v>0</v>
      </c>
      <c r="G18" s="20">
        <f t="shared" si="0"/>
        <v>2100</v>
      </c>
    </row>
    <row r="19" spans="1:7" ht="31.5">
      <c r="A19" s="12" t="s">
        <v>51</v>
      </c>
      <c r="B19" s="13"/>
      <c r="C19" s="53" t="s">
        <v>52</v>
      </c>
      <c r="D19" s="65">
        <v>148000</v>
      </c>
      <c r="E19" s="41">
        <f>E20</f>
        <v>0</v>
      </c>
      <c r="F19" s="41">
        <f>F20</f>
        <v>7421</v>
      </c>
      <c r="G19" s="3">
        <f t="shared" si="0"/>
        <v>140579</v>
      </c>
    </row>
    <row r="20" spans="1:7" ht="63">
      <c r="A20" s="38"/>
      <c r="B20" s="83" t="s">
        <v>100</v>
      </c>
      <c r="C20" s="101" t="s">
        <v>99</v>
      </c>
      <c r="D20" s="39">
        <v>148000</v>
      </c>
      <c r="E20" s="20">
        <v>0</v>
      </c>
      <c r="F20" s="20">
        <v>7421</v>
      </c>
      <c r="G20" s="20">
        <f t="shared" si="0"/>
        <v>140579</v>
      </c>
    </row>
    <row r="21" spans="1:7" ht="31.5">
      <c r="A21" s="66" t="s">
        <v>97</v>
      </c>
      <c r="B21" s="66"/>
      <c r="C21" s="67" t="s">
        <v>98</v>
      </c>
      <c r="D21" s="11">
        <v>21000</v>
      </c>
      <c r="E21" s="11">
        <f>E22</f>
        <v>2670</v>
      </c>
      <c r="F21" s="11">
        <f>F22</f>
        <v>0</v>
      </c>
      <c r="G21" s="41">
        <f t="shared" si="0"/>
        <v>23670</v>
      </c>
    </row>
    <row r="22" spans="1:7" ht="63">
      <c r="A22" s="38"/>
      <c r="B22" s="83" t="s">
        <v>100</v>
      </c>
      <c r="C22" s="101" t="s">
        <v>99</v>
      </c>
      <c r="D22" s="39">
        <v>21000</v>
      </c>
      <c r="E22" s="20">
        <v>2670</v>
      </c>
      <c r="F22" s="20">
        <v>0</v>
      </c>
      <c r="G22" s="20">
        <f t="shared" si="0"/>
        <v>23670</v>
      </c>
    </row>
    <row r="23" spans="1:7" ht="27" customHeight="1">
      <c r="A23" s="1"/>
      <c r="B23" s="2"/>
      <c r="C23" s="1" t="s">
        <v>6</v>
      </c>
      <c r="D23" s="3">
        <v>3587560</v>
      </c>
      <c r="E23" s="3">
        <f>E16+E7</f>
        <v>42837</v>
      </c>
      <c r="F23" s="3">
        <f>F16+F7</f>
        <v>7421</v>
      </c>
      <c r="G23" s="3">
        <f t="shared" si="0"/>
        <v>3622976</v>
      </c>
    </row>
    <row r="25" spans="5:7" ht="15">
      <c r="E25" s="23"/>
      <c r="F25" s="29" t="s">
        <v>22</v>
      </c>
      <c r="G25" s="29"/>
    </row>
    <row r="26" spans="5:7" ht="15">
      <c r="E26" s="29"/>
      <c r="F26" s="29"/>
      <c r="G26" s="29"/>
    </row>
    <row r="27" spans="5:7" ht="15">
      <c r="E27" s="29"/>
      <c r="F27" s="29" t="s">
        <v>23</v>
      </c>
      <c r="G27" s="29"/>
    </row>
  </sheetData>
  <mergeCells count="4">
    <mergeCell ref="A1:F1"/>
    <mergeCell ref="E2:G2"/>
    <mergeCell ref="E3:G3"/>
    <mergeCell ref="E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F5" sqref="F5:G5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5.25390625" style="0" customWidth="1"/>
    <col min="6" max="6" width="17.875" style="0" customWidth="1"/>
    <col min="7" max="7" width="22.25390625" style="0" customWidth="1"/>
  </cols>
  <sheetData>
    <row r="1" spans="1:7" ht="23.25" customHeight="1">
      <c r="A1" s="108" t="s">
        <v>112</v>
      </c>
      <c r="B1" s="109"/>
      <c r="C1" s="109"/>
      <c r="D1" s="109"/>
      <c r="E1" s="109"/>
      <c r="F1" s="109"/>
      <c r="G1" s="31" t="s">
        <v>10</v>
      </c>
    </row>
    <row r="2" spans="1:7" ht="12.75">
      <c r="A2" s="33"/>
      <c r="B2" s="33"/>
      <c r="C2" s="31"/>
      <c r="D2" s="31"/>
      <c r="E2" s="31"/>
      <c r="F2" s="110" t="s">
        <v>111</v>
      </c>
      <c r="G2" s="110"/>
    </row>
    <row r="3" spans="1:7" ht="12.75">
      <c r="A3" s="52"/>
      <c r="B3" s="52"/>
      <c r="C3" s="32"/>
      <c r="D3" s="32"/>
      <c r="E3" s="32"/>
      <c r="F3" s="107" t="s">
        <v>17</v>
      </c>
      <c r="G3" s="107"/>
    </row>
    <row r="4" spans="1:7" ht="12.75">
      <c r="A4" s="52"/>
      <c r="B4" s="52"/>
      <c r="C4" s="32"/>
      <c r="D4" s="32"/>
      <c r="E4" s="32"/>
      <c r="F4" s="112" t="s">
        <v>117</v>
      </c>
      <c r="G4" s="112"/>
    </row>
    <row r="5" spans="1:7" ht="12.75">
      <c r="A5" s="33"/>
      <c r="B5" s="33"/>
      <c r="C5" s="31"/>
      <c r="D5" s="31"/>
      <c r="E5" s="31"/>
      <c r="F5" s="113"/>
      <c r="G5" s="113"/>
    </row>
    <row r="6" spans="1:7" ht="37.5">
      <c r="A6" s="34" t="s">
        <v>0</v>
      </c>
      <c r="B6" s="34" t="s">
        <v>7</v>
      </c>
      <c r="C6" s="50" t="s">
        <v>1</v>
      </c>
      <c r="D6" s="35" t="s">
        <v>2</v>
      </c>
      <c r="E6" s="34" t="s">
        <v>3</v>
      </c>
      <c r="F6" s="40" t="s">
        <v>4</v>
      </c>
      <c r="G6" s="48" t="s">
        <v>12</v>
      </c>
    </row>
    <row r="7" spans="1:7" ht="15.75">
      <c r="A7" s="36">
        <v>1</v>
      </c>
      <c r="B7" s="36">
        <v>2</v>
      </c>
      <c r="C7" s="51">
        <v>3</v>
      </c>
      <c r="D7" s="36">
        <v>4</v>
      </c>
      <c r="E7" s="36">
        <v>5</v>
      </c>
      <c r="F7" s="36">
        <v>6</v>
      </c>
      <c r="G7" s="49">
        <v>7</v>
      </c>
    </row>
    <row r="8" spans="1:7" ht="78.75">
      <c r="A8" s="8" t="s">
        <v>74</v>
      </c>
      <c r="B8" s="9"/>
      <c r="C8" s="5" t="s">
        <v>109</v>
      </c>
      <c r="D8" s="10">
        <v>3060</v>
      </c>
      <c r="E8" s="11">
        <f>E9+E14</f>
        <v>38067</v>
      </c>
      <c r="F8" s="11">
        <f>F9+F14</f>
        <v>0</v>
      </c>
      <c r="G8" s="3">
        <f aca="true" t="shared" si="0" ref="G8:G14">D8+E8-F8</f>
        <v>41127</v>
      </c>
    </row>
    <row r="9" spans="1:7" ht="31.5">
      <c r="A9" s="12" t="s">
        <v>75</v>
      </c>
      <c r="B9" s="13"/>
      <c r="C9" s="5" t="s">
        <v>76</v>
      </c>
      <c r="D9" s="64">
        <v>0</v>
      </c>
      <c r="E9" s="41">
        <f>SUM(E10:E13)</f>
        <v>10756</v>
      </c>
      <c r="F9" s="41">
        <f>SUM(F10:F13)</f>
        <v>0</v>
      </c>
      <c r="G9" s="3">
        <f t="shared" si="0"/>
        <v>10756</v>
      </c>
    </row>
    <row r="10" spans="1:7" ht="15.75">
      <c r="A10" s="38"/>
      <c r="B10" s="38" t="s">
        <v>77</v>
      </c>
      <c r="C10" s="95" t="s">
        <v>78</v>
      </c>
      <c r="D10" s="63">
        <v>0</v>
      </c>
      <c r="E10" s="20">
        <v>2256</v>
      </c>
      <c r="F10" s="20">
        <v>0</v>
      </c>
      <c r="G10" s="20">
        <f>D10+E10-F10</f>
        <v>2256</v>
      </c>
    </row>
    <row r="11" spans="1:7" ht="15.75">
      <c r="A11" s="12"/>
      <c r="B11" s="13" t="s">
        <v>24</v>
      </c>
      <c r="C11" s="94" t="s">
        <v>29</v>
      </c>
      <c r="D11" s="39">
        <v>0</v>
      </c>
      <c r="E11" s="20">
        <v>2940</v>
      </c>
      <c r="F11" s="20">
        <v>0</v>
      </c>
      <c r="G11" s="20">
        <f>D11+E11-F11</f>
        <v>2940</v>
      </c>
    </row>
    <row r="12" spans="1:7" ht="15.75">
      <c r="A12" s="68"/>
      <c r="B12" s="69" t="s">
        <v>31</v>
      </c>
      <c r="C12" s="87" t="s">
        <v>30</v>
      </c>
      <c r="D12" s="70">
        <v>0</v>
      </c>
      <c r="E12" s="72">
        <v>3500</v>
      </c>
      <c r="F12" s="85">
        <v>0</v>
      </c>
      <c r="G12" s="20">
        <f>D12+E12-F12</f>
        <v>3500</v>
      </c>
    </row>
    <row r="13" spans="1:7" ht="15.75">
      <c r="A13" s="38"/>
      <c r="B13" s="38" t="s">
        <v>79</v>
      </c>
      <c r="C13" s="14" t="s">
        <v>80</v>
      </c>
      <c r="D13" s="39">
        <v>0</v>
      </c>
      <c r="E13" s="20">
        <v>2060</v>
      </c>
      <c r="F13" s="20">
        <v>0</v>
      </c>
      <c r="G13" s="20">
        <f>D13+E13-F13</f>
        <v>2060</v>
      </c>
    </row>
    <row r="14" spans="1:7" ht="26.25" customHeight="1">
      <c r="A14" s="12" t="s">
        <v>81</v>
      </c>
      <c r="B14" s="13"/>
      <c r="C14" s="5" t="s">
        <v>82</v>
      </c>
      <c r="D14" s="64">
        <v>0</v>
      </c>
      <c r="E14" s="41">
        <f>SUM(E15:E19)</f>
        <v>27311</v>
      </c>
      <c r="F14" s="41">
        <f>SUM(F15:F19)</f>
        <v>0</v>
      </c>
      <c r="G14" s="3">
        <f t="shared" si="0"/>
        <v>27311</v>
      </c>
    </row>
    <row r="15" spans="1:24" s="15" customFormat="1" ht="15.75">
      <c r="A15" s="12"/>
      <c r="B15" s="13" t="s">
        <v>114</v>
      </c>
      <c r="C15" s="95" t="s">
        <v>115</v>
      </c>
      <c r="D15" s="63">
        <v>0</v>
      </c>
      <c r="E15" s="20">
        <v>15300</v>
      </c>
      <c r="F15" s="20">
        <v>0</v>
      </c>
      <c r="G15" s="20">
        <f>D15+E15-F15</f>
        <v>15300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  <c r="W15" s="89"/>
      <c r="X15" s="89"/>
    </row>
    <row r="16" spans="1:7" ht="15.75">
      <c r="A16" s="38"/>
      <c r="B16" s="38" t="s">
        <v>77</v>
      </c>
      <c r="C16" s="95" t="s">
        <v>78</v>
      </c>
      <c r="D16" s="63">
        <v>0</v>
      </c>
      <c r="E16" s="20">
        <v>4601</v>
      </c>
      <c r="F16" s="20">
        <v>0</v>
      </c>
      <c r="G16" s="20">
        <f>D16+E16-F16</f>
        <v>4601</v>
      </c>
    </row>
    <row r="17" spans="1:7" ht="15.75">
      <c r="A17" s="12"/>
      <c r="B17" s="13" t="s">
        <v>24</v>
      </c>
      <c r="C17" s="94" t="s">
        <v>29</v>
      </c>
      <c r="D17" s="39">
        <v>0</v>
      </c>
      <c r="E17" s="20">
        <v>2940</v>
      </c>
      <c r="F17" s="20">
        <v>0</v>
      </c>
      <c r="G17" s="20">
        <f>D17+E17-F17</f>
        <v>2940</v>
      </c>
    </row>
    <row r="18" spans="1:7" ht="15.75">
      <c r="A18" s="68"/>
      <c r="B18" s="69" t="s">
        <v>31</v>
      </c>
      <c r="C18" s="87" t="s">
        <v>30</v>
      </c>
      <c r="D18" s="70">
        <v>0</v>
      </c>
      <c r="E18" s="72">
        <v>2410</v>
      </c>
      <c r="F18" s="85">
        <v>0</v>
      </c>
      <c r="G18" s="20">
        <f>D18+E18-F18</f>
        <v>2410</v>
      </c>
    </row>
    <row r="19" spans="1:7" ht="15.75">
      <c r="A19" s="38"/>
      <c r="B19" s="38" t="s">
        <v>79</v>
      </c>
      <c r="C19" s="14" t="s">
        <v>80</v>
      </c>
      <c r="D19" s="39">
        <v>0</v>
      </c>
      <c r="E19" s="20">
        <v>2060</v>
      </c>
      <c r="F19" s="20">
        <v>0</v>
      </c>
      <c r="G19" s="20">
        <f>D19+E19-F19</f>
        <v>2060</v>
      </c>
    </row>
    <row r="20" spans="1:7" ht="15.75">
      <c r="A20" s="102"/>
      <c r="B20" s="102"/>
      <c r="C20" s="45"/>
      <c r="D20" s="93"/>
      <c r="E20" s="19"/>
      <c r="F20" s="57" t="s">
        <v>22</v>
      </c>
      <c r="G20" s="57"/>
    </row>
    <row r="21" spans="1:7" ht="15.75">
      <c r="A21" s="102"/>
      <c r="B21" s="102"/>
      <c r="C21" s="45"/>
      <c r="D21" s="93"/>
      <c r="E21" s="37"/>
      <c r="F21" s="57"/>
      <c r="G21" s="57"/>
    </row>
    <row r="22" spans="1:7" ht="15.75">
      <c r="A22" s="102"/>
      <c r="B22" s="102"/>
      <c r="C22" s="45"/>
      <c r="D22" s="93"/>
      <c r="F22" s="57" t="s">
        <v>23</v>
      </c>
      <c r="G22" s="57"/>
    </row>
    <row r="23" spans="1:7" ht="15.75">
      <c r="A23" s="102"/>
      <c r="B23" s="102"/>
      <c r="C23" s="45"/>
      <c r="D23" s="93"/>
      <c r="E23" s="42"/>
      <c r="F23" s="42"/>
      <c r="G23" s="42"/>
    </row>
    <row r="24" spans="1:7" ht="26.25" customHeight="1">
      <c r="A24" s="8" t="s">
        <v>8</v>
      </c>
      <c r="B24" s="9"/>
      <c r="C24" s="5" t="s">
        <v>9</v>
      </c>
      <c r="D24" s="18">
        <v>3472800</v>
      </c>
      <c r="E24" s="11">
        <f>E25+E27+E29</f>
        <v>4770</v>
      </c>
      <c r="F24" s="11">
        <f>F25+F27+F29</f>
        <v>7421</v>
      </c>
      <c r="G24" s="3">
        <f aca="true" t="shared" si="1" ref="G24:G31">D24+E24-F24</f>
        <v>3470149</v>
      </c>
    </row>
    <row r="25" spans="1:7" ht="47.25">
      <c r="A25" s="12" t="s">
        <v>50</v>
      </c>
      <c r="B25" s="13"/>
      <c r="C25" s="53" t="s">
        <v>87</v>
      </c>
      <c r="D25" s="10">
        <v>3285000</v>
      </c>
      <c r="E25" s="11">
        <f>E26</f>
        <v>2100</v>
      </c>
      <c r="F25" s="11">
        <f>F26</f>
        <v>0</v>
      </c>
      <c r="G25" s="3">
        <f t="shared" si="1"/>
        <v>3287100</v>
      </c>
    </row>
    <row r="26" spans="1:7" ht="78.75">
      <c r="A26" s="8"/>
      <c r="B26" s="9">
        <v>6310</v>
      </c>
      <c r="C26" s="62" t="s">
        <v>86</v>
      </c>
      <c r="D26" s="39">
        <v>0</v>
      </c>
      <c r="E26" s="20">
        <v>2100</v>
      </c>
      <c r="F26" s="20">
        <v>0</v>
      </c>
      <c r="G26" s="3">
        <f t="shared" si="1"/>
        <v>2100</v>
      </c>
    </row>
    <row r="27" spans="1:7" ht="31.5">
      <c r="A27" s="12" t="s">
        <v>51</v>
      </c>
      <c r="B27" s="13"/>
      <c r="C27" s="53" t="s">
        <v>52</v>
      </c>
      <c r="D27" s="65">
        <v>148000</v>
      </c>
      <c r="E27" s="41">
        <f>E28</f>
        <v>0</v>
      </c>
      <c r="F27" s="41">
        <f>F28</f>
        <v>7421</v>
      </c>
      <c r="G27" s="3">
        <f t="shared" si="1"/>
        <v>140579</v>
      </c>
    </row>
    <row r="28" spans="1:7" ht="15.75">
      <c r="A28" s="12"/>
      <c r="B28" s="13" t="s">
        <v>25</v>
      </c>
      <c r="C28" s="14" t="s">
        <v>26</v>
      </c>
      <c r="D28" s="16">
        <v>148000</v>
      </c>
      <c r="E28" s="4">
        <v>0</v>
      </c>
      <c r="F28" s="17">
        <v>7421</v>
      </c>
      <c r="G28" s="20">
        <f t="shared" si="1"/>
        <v>140579</v>
      </c>
    </row>
    <row r="29" spans="1:7" ht="31.5">
      <c r="A29" s="66" t="s">
        <v>97</v>
      </c>
      <c r="B29" s="66"/>
      <c r="C29" s="67" t="s">
        <v>98</v>
      </c>
      <c r="D29" s="11">
        <f>D30</f>
        <v>21000</v>
      </c>
      <c r="E29" s="11">
        <f>E30</f>
        <v>2670</v>
      </c>
      <c r="F29" s="11">
        <f>F30</f>
        <v>0</v>
      </c>
      <c r="G29" s="41">
        <f t="shared" si="1"/>
        <v>23670</v>
      </c>
    </row>
    <row r="30" spans="1:7" ht="15.75">
      <c r="A30" s="90"/>
      <c r="B30" s="90">
        <v>4300</v>
      </c>
      <c r="C30" s="62" t="s">
        <v>30</v>
      </c>
      <c r="D30" s="39">
        <v>21000</v>
      </c>
      <c r="E30" s="20">
        <v>2670</v>
      </c>
      <c r="F30" s="20">
        <v>0</v>
      </c>
      <c r="G30" s="20">
        <f t="shared" si="1"/>
        <v>23670</v>
      </c>
    </row>
    <row r="31" spans="1:7" ht="24.75" customHeight="1">
      <c r="A31" s="1"/>
      <c r="B31" s="2"/>
      <c r="C31" s="1" t="s">
        <v>6</v>
      </c>
      <c r="D31" s="3">
        <v>3587560</v>
      </c>
      <c r="E31" s="3">
        <f>E24+E8</f>
        <v>42837</v>
      </c>
      <c r="F31" s="3">
        <f>F24+F8</f>
        <v>7421</v>
      </c>
      <c r="G31" s="3">
        <f t="shared" si="1"/>
        <v>3622976</v>
      </c>
    </row>
    <row r="32" spans="1:7" ht="12.75">
      <c r="A32" s="19"/>
      <c r="B32" s="19"/>
      <c r="C32" s="19"/>
      <c r="D32" s="19"/>
      <c r="E32" s="19"/>
      <c r="F32" s="19"/>
      <c r="G32" s="19"/>
    </row>
    <row r="33" spans="1:7" ht="15">
      <c r="A33" s="19"/>
      <c r="B33" s="19"/>
      <c r="C33" s="19"/>
      <c r="D33" s="19"/>
      <c r="E33" s="23"/>
      <c r="F33" s="29" t="s">
        <v>22</v>
      </c>
      <c r="G33" s="29"/>
    </row>
    <row r="34" spans="1:7" ht="15">
      <c r="A34" s="19"/>
      <c r="B34" s="19"/>
      <c r="C34" s="19"/>
      <c r="D34" s="19"/>
      <c r="E34" s="29"/>
      <c r="F34" s="29"/>
      <c r="G34" s="29"/>
    </row>
    <row r="35" spans="1:7" ht="15">
      <c r="A35" s="19"/>
      <c r="B35" s="19"/>
      <c r="C35" s="19"/>
      <c r="D35" s="19"/>
      <c r="E35" s="29"/>
      <c r="F35" s="29" t="s">
        <v>23</v>
      </c>
      <c r="G35" s="29"/>
    </row>
    <row r="36" spans="1:7" ht="15.75">
      <c r="A36" s="97"/>
      <c r="B36" s="97"/>
      <c r="C36" s="98"/>
      <c r="D36" s="93"/>
      <c r="E36" s="42"/>
      <c r="F36" s="42"/>
      <c r="G36" s="42"/>
    </row>
  </sheetData>
  <mergeCells count="5">
    <mergeCell ref="F5:G5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2005-09-27T06:26:20Z</cp:lastPrinted>
  <dcterms:created xsi:type="dcterms:W3CDTF">2000-11-16T08:27:55Z</dcterms:created>
  <dcterms:modified xsi:type="dcterms:W3CDTF">2005-10-10T13:10:18Z</dcterms:modified>
  <cp:category/>
  <cp:version/>
  <cp:contentType/>
  <cp:contentStatus/>
</cp:coreProperties>
</file>