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- dług publiczny" sheetId="1" r:id="rId1"/>
  </sheets>
  <definedNames>
    <definedName name="_xlnm.Print_Area" localSheetId="0">'17- dług publiczny'!$A$1:$J$39</definedName>
  </definedNames>
  <calcPr fullCalcOnLoad="1"/>
</workbook>
</file>

<file path=xl/sharedStrings.xml><?xml version="1.0" encoding="utf-8"?>
<sst xmlns="http://schemas.openxmlformats.org/spreadsheetml/2006/main" count="65" uniqueCount="65">
  <si>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</si>
  <si>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</si>
  <si>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</si>
  <si>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</si>
  <si>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</si>
  <si>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</si>
  <si>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</si>
  <si>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</si>
  <si>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</si>
  <si>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</si>
  <si>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</si>
  <si>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</si>
  <si>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</si>
  <si>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</si>
  <si>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</si>
  <si>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</si>
  <si>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</si>
  <si>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</si>
  <si>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</si>
  <si>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</si>
  <si>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</si>
  <si>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</si>
  <si>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</si>
  <si>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</si>
  <si>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</si>
  <si>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</si>
  <si>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</si>
  <si>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</si>
  <si>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</si>
  <si>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</si>
  <si>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</si>
  <si>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</si>
  <si>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</si>
  <si>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</si>
  <si>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</si>
  <si>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</si>
  <si>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</si>
  <si>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</si>
  <si>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</si>
  <si>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</si>
  <si>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</si>
  <si>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</si>
  <si>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</si>
  <si>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</si>
  <si>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</si>
  <si>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</si>
  <si>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</si>
  <si>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</si>
  <si>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</si>
  <si>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</si>
  <si>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</si>
  <si>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</si>
  <si>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</si>
  <si>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</si>
  <si>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</si>
  <si>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</si>
  <si>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</si>
  <si>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</si>
  <si>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</si>
  <si>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</si>
  <si>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</si>
  <si>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Przewodniczący Rady Miejskiej</t>
  </si>
  <si>
    <t>Tomasz Cyganek</t>
  </si>
  <si>
    <t>w SĘPÓLNIE KRAJEŃSKIM z dnia 25 października 2007 r.</t>
  </si>
  <si>
    <t>do UCHWAŁY Nr XIII/84/07 RADY MIEJSKIEJ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</si>
</sst>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workbookViewId="0" topLeftCell="B4">
      <selection activeCell="E10" sqref="E10:J10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60</v>
      </c>
      <c r="G1" s="29"/>
      <c r="H1" s="29"/>
      <c r="I1" s="29"/>
      <c r="J1" s="29"/>
    </row>
    <row r="2" spans="6:10" ht="12.75">
      <c r="F2" s="2" t="s">
        <v>64</v>
      </c>
      <c r="G2" s="29"/>
      <c r="H2" s="29"/>
      <c r="I2" s="29"/>
      <c r="J2" s="29"/>
    </row>
    <row r="3" spans="6:10" ht="12.75">
      <c r="F3" s="2" t="s">
        <v>63</v>
      </c>
      <c r="G3" s="29"/>
      <c r="H3" s="29"/>
      <c r="I3" s="29"/>
      <c r="J3" s="29"/>
    </row>
    <row r="4" ht="8.25" customHeight="1">
      <c r="J4" s="14" t="s">
        <v>6</v>
      </c>
    </row>
    <row r="5" spans="1:10" s="3" customFormat="1" ht="35.25" customHeight="1">
      <c r="A5" s="36" t="s">
        <v>7</v>
      </c>
      <c r="B5" s="36" t="s">
        <v>0</v>
      </c>
      <c r="C5" s="37" t="s">
        <v>24</v>
      </c>
      <c r="D5" s="39" t="s">
        <v>14</v>
      </c>
      <c r="E5" s="40"/>
      <c r="F5" s="40"/>
      <c r="G5" s="40"/>
      <c r="H5" s="40"/>
      <c r="I5" s="40"/>
      <c r="J5" s="41"/>
    </row>
    <row r="6" spans="1:10" s="3" customFormat="1" ht="23.25" customHeight="1">
      <c r="A6" s="36"/>
      <c r="B6" s="36"/>
      <c r="C6" s="38"/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</row>
    <row r="7" spans="1:10" s="11" customFormat="1" ht="8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</row>
    <row r="8" spans="1:10" s="23" customFormat="1" ht="22.5" customHeight="1">
      <c r="A8" s="12" t="s">
        <v>2</v>
      </c>
      <c r="B8" s="30" t="s">
        <v>53</v>
      </c>
      <c r="C8" s="31">
        <f>C9+C13+C18</f>
        <v>2876536</v>
      </c>
      <c r="D8" s="31">
        <f>C8-(D23+D24)+D13</f>
        <v>2867413</v>
      </c>
      <c r="E8" s="31">
        <f aca="true" t="shared" si="0" ref="E8:J8">D8-(E23+E24)+E13</f>
        <v>2406973</v>
      </c>
      <c r="F8" s="31">
        <f t="shared" si="0"/>
        <v>1646533</v>
      </c>
      <c r="G8" s="31">
        <f t="shared" si="0"/>
        <v>894448</v>
      </c>
      <c r="H8" s="31">
        <f t="shared" si="0"/>
        <v>451398</v>
      </c>
      <c r="I8" s="31">
        <f t="shared" si="0"/>
        <v>81508</v>
      </c>
      <c r="J8" s="31">
        <f t="shared" si="0"/>
        <v>0</v>
      </c>
    </row>
    <row r="9" spans="1:10" s="15" customFormat="1" ht="15" customHeight="1">
      <c r="A9" s="4" t="s">
        <v>9</v>
      </c>
      <c r="B9" s="6" t="s">
        <v>47</v>
      </c>
      <c r="C9" s="21">
        <f>SUM(C10:C12)</f>
        <v>2876536</v>
      </c>
      <c r="D9" s="21">
        <f>SUM(D10:D12)</f>
        <v>2172696</v>
      </c>
      <c r="E9" s="21">
        <f>SUM(E10:E12)</f>
        <v>2106973</v>
      </c>
      <c r="F9" s="21">
        <f aca="true" t="shared" si="1" ref="D9:I9">SUM(F10:F12)-F14</f>
        <v>1646533</v>
      </c>
      <c r="G9" s="21">
        <f t="shared" si="1"/>
        <v>894448</v>
      </c>
      <c r="H9" s="21">
        <f t="shared" si="1"/>
        <v>451398</v>
      </c>
      <c r="I9" s="21">
        <f t="shared" si="1"/>
        <v>81508</v>
      </c>
      <c r="J9" s="21">
        <f>SUM(J10:J12)</f>
        <v>0</v>
      </c>
    </row>
    <row r="10" spans="1:11" s="2" customFormat="1" ht="15" customHeight="1">
      <c r="A10" s="9" t="s">
        <v>31</v>
      </c>
      <c r="B10" s="7" t="s">
        <v>15</v>
      </c>
      <c r="C10" s="18">
        <v>2708536</v>
      </c>
      <c r="D10" s="18">
        <f>C10+C11-D23</f>
        <v>2172696</v>
      </c>
      <c r="E10" s="18">
        <f>D8+D11-E23-E24</f>
        <v>2106973</v>
      </c>
      <c r="F10" s="18">
        <f>E8+E11-F23-F24</f>
        <v>1646533</v>
      </c>
      <c r="G10" s="18">
        <f>F8+F11-G23-G24</f>
        <v>894448</v>
      </c>
      <c r="H10" s="18">
        <f>G8+G11-H23-H24</f>
        <v>451398</v>
      </c>
      <c r="I10" s="18">
        <f>H8+H11-I23-I24</f>
        <v>81508</v>
      </c>
      <c r="J10" s="18">
        <f>I8+I11-J23-J24</f>
        <v>0</v>
      </c>
      <c r="K10" s="26"/>
    </row>
    <row r="11" spans="1:10" s="2" customFormat="1" ht="15" customHeight="1">
      <c r="A11" s="9" t="s">
        <v>32</v>
      </c>
      <c r="B11" s="7" t="s">
        <v>16</v>
      </c>
      <c r="C11" s="18">
        <v>168000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s="2" customFormat="1" ht="15" customHeight="1">
      <c r="A12" s="9" t="s">
        <v>33</v>
      </c>
      <c r="B12" s="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15" customFormat="1" ht="15" customHeight="1">
      <c r="A13" s="4" t="s">
        <v>10</v>
      </c>
      <c r="B13" s="6" t="s">
        <v>48</v>
      </c>
      <c r="C13" s="21">
        <f>C14+C15+C17</f>
        <v>0</v>
      </c>
      <c r="D13" s="21">
        <f aca="true" t="shared" si="2" ref="D13:J13">D14+D15+D17</f>
        <v>694717</v>
      </c>
      <c r="E13" s="21">
        <f t="shared" si="2"/>
        <v>300000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</row>
    <row r="14" spans="1:10" s="2" customFormat="1" ht="15" customHeight="1">
      <c r="A14" s="9" t="s">
        <v>34</v>
      </c>
      <c r="B14" s="7" t="s">
        <v>18</v>
      </c>
      <c r="C14" s="18">
        <v>0</v>
      </c>
      <c r="D14" s="32">
        <v>694717</v>
      </c>
      <c r="E14" s="32">
        <v>300000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s="2" customFormat="1" ht="15" customHeight="1">
      <c r="A15" s="9" t="s">
        <v>35</v>
      </c>
      <c r="B15" s="7" t="s">
        <v>19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s="2" customFormat="1" ht="15" customHeight="1">
      <c r="A16" s="9"/>
      <c r="B16" s="8" t="s">
        <v>20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s="2" customFormat="1" ht="15" customHeight="1">
      <c r="A17" s="9" t="s">
        <v>36</v>
      </c>
      <c r="B17" s="7" t="s">
        <v>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15" customFormat="1" ht="15" customHeight="1">
      <c r="A18" s="4" t="s">
        <v>11</v>
      </c>
      <c r="B18" s="6" t="s">
        <v>21</v>
      </c>
      <c r="C18" s="19">
        <f>SUM(C19:C20)</f>
        <v>0</v>
      </c>
      <c r="D18" s="19">
        <f aca="true" t="shared" si="3" ref="D18:J18">SUM(D19:D20)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</row>
    <row r="19" spans="1:10" s="2" customFormat="1" ht="15" customHeight="1">
      <c r="A19" s="9" t="s">
        <v>49</v>
      </c>
      <c r="B19" s="16" t="s">
        <v>51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s="2" customFormat="1" ht="15" customHeight="1">
      <c r="A20" s="9" t="s">
        <v>50</v>
      </c>
      <c r="B20" s="16" t="s">
        <v>52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1" s="23" customFormat="1" ht="22.5" customHeight="1">
      <c r="A21" s="1">
        <v>2</v>
      </c>
      <c r="B21" s="13" t="s">
        <v>46</v>
      </c>
      <c r="C21" s="22">
        <f>C22+C27+C28</f>
        <v>628520</v>
      </c>
      <c r="D21" s="22">
        <f aca="true" t="shared" si="4" ref="D21:J21">D22+D27+D28</f>
        <v>1314564</v>
      </c>
      <c r="E21" s="22">
        <f t="shared" si="4"/>
        <v>1371164</v>
      </c>
      <c r="F21" s="22">
        <f t="shared" si="4"/>
        <v>1464864</v>
      </c>
      <c r="G21" s="22">
        <f t="shared" si="4"/>
        <v>1604908</v>
      </c>
      <c r="H21" s="22">
        <f t="shared" si="4"/>
        <v>892450</v>
      </c>
      <c r="I21" s="22">
        <f t="shared" si="4"/>
        <v>801290</v>
      </c>
      <c r="J21" s="22">
        <f t="shared" si="4"/>
        <v>507908</v>
      </c>
      <c r="K21" s="27"/>
    </row>
    <row r="22" spans="1:11" s="23" customFormat="1" ht="15" customHeight="1">
      <c r="A22" s="12" t="s">
        <v>12</v>
      </c>
      <c r="B22" s="30" t="s">
        <v>45</v>
      </c>
      <c r="C22" s="31">
        <f>SUM(C23:C26)</f>
        <v>528520</v>
      </c>
      <c r="D22" s="31">
        <f aca="true" t="shared" si="5" ref="D22:J22">SUM(D23:D26)</f>
        <v>1214564</v>
      </c>
      <c r="E22" s="31">
        <f>SUM(E23:E26)</f>
        <v>1271164</v>
      </c>
      <c r="F22" s="31">
        <f t="shared" si="5"/>
        <v>1374864</v>
      </c>
      <c r="G22" s="31">
        <f t="shared" si="5"/>
        <v>1544908</v>
      </c>
      <c r="H22" s="31">
        <f t="shared" si="5"/>
        <v>862450</v>
      </c>
      <c r="I22" s="31">
        <f t="shared" si="5"/>
        <v>789290</v>
      </c>
      <c r="J22" s="31">
        <f t="shared" si="5"/>
        <v>506908</v>
      </c>
      <c r="K22" s="27"/>
    </row>
    <row r="23" spans="1:11" s="2" customFormat="1" ht="15" customHeight="1">
      <c r="A23" s="9" t="s">
        <v>28</v>
      </c>
      <c r="B23" s="7" t="s">
        <v>56</v>
      </c>
      <c r="C23" s="18">
        <v>528520</v>
      </c>
      <c r="D23" s="18">
        <f>688140+15700</f>
        <v>703840</v>
      </c>
      <c r="E23" s="18">
        <v>560440</v>
      </c>
      <c r="F23" s="18">
        <v>560440</v>
      </c>
      <c r="G23" s="18">
        <v>552085</v>
      </c>
      <c r="H23" s="18">
        <v>243050</v>
      </c>
      <c r="I23" s="18">
        <v>175173</v>
      </c>
      <c r="J23" s="18">
        <v>81508</v>
      </c>
      <c r="K23" s="26">
        <f>SUM(D23:J23)</f>
        <v>2876536</v>
      </c>
    </row>
    <row r="24" spans="1:12" s="2" customFormat="1" ht="15" customHeight="1">
      <c r="A24" s="9"/>
      <c r="B24" s="7" t="s">
        <v>57</v>
      </c>
      <c r="C24" s="18">
        <v>0</v>
      </c>
      <c r="D24" s="18">
        <v>0</v>
      </c>
      <c r="E24" s="32">
        <v>200000</v>
      </c>
      <c r="F24" s="32">
        <v>200000</v>
      </c>
      <c r="G24" s="32">
        <v>200000</v>
      </c>
      <c r="H24" s="32">
        <v>200000</v>
      </c>
      <c r="I24" s="32">
        <v>194717</v>
      </c>
      <c r="J24" s="18">
        <v>0</v>
      </c>
      <c r="K24" s="26">
        <f>SUM(E24:I24)</f>
        <v>994717</v>
      </c>
      <c r="L24" s="26"/>
    </row>
    <row r="25" spans="1:10" s="2" customFormat="1" ht="15" customHeight="1">
      <c r="A25" s="9" t="s">
        <v>29</v>
      </c>
      <c r="B25" s="7" t="s">
        <v>40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1" s="2" customFormat="1" ht="15" customHeight="1">
      <c r="A26" s="9" t="s">
        <v>30</v>
      </c>
      <c r="B26" s="7" t="s">
        <v>39</v>
      </c>
      <c r="C26" s="18">
        <v>0</v>
      </c>
      <c r="D26" s="18">
        <v>510724</v>
      </c>
      <c r="E26" s="18">
        <v>510724</v>
      </c>
      <c r="F26" s="18">
        <f>510724+103700</f>
        <v>614424</v>
      </c>
      <c r="G26" s="18">
        <f>585423+207400</f>
        <v>792823</v>
      </c>
      <c r="H26" s="18">
        <f>212000+207400</f>
        <v>419400</v>
      </c>
      <c r="I26" s="18">
        <f>212000+207400</f>
        <v>419400</v>
      </c>
      <c r="J26" s="18">
        <f>218000+207400</f>
        <v>425400</v>
      </c>
      <c r="K26" s="26">
        <f>SUM(D26:J26)</f>
        <v>3692895</v>
      </c>
    </row>
    <row r="27" spans="1:10" s="15" customFormat="1" ht="15" customHeight="1">
      <c r="A27" s="4" t="s">
        <v>13</v>
      </c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1" s="15" customFormat="1" ht="14.25" customHeight="1">
      <c r="A28" s="4" t="s">
        <v>27</v>
      </c>
      <c r="B28" s="6" t="s">
        <v>37</v>
      </c>
      <c r="C28" s="21">
        <v>100000</v>
      </c>
      <c r="D28" s="21">
        <v>100000</v>
      </c>
      <c r="E28" s="21">
        <v>100000</v>
      </c>
      <c r="F28" s="21">
        <v>90000</v>
      </c>
      <c r="G28" s="21">
        <v>60000</v>
      </c>
      <c r="H28" s="21">
        <v>30000</v>
      </c>
      <c r="I28" s="21">
        <v>12000</v>
      </c>
      <c r="J28" s="21">
        <v>1000</v>
      </c>
      <c r="K28" s="28"/>
    </row>
    <row r="29" spans="1:10" s="23" customFormat="1" ht="22.5" customHeight="1">
      <c r="A29" s="1" t="s">
        <v>3</v>
      </c>
      <c r="B29" s="13" t="s">
        <v>22</v>
      </c>
      <c r="C29" s="22">
        <v>30534104</v>
      </c>
      <c r="D29" s="33">
        <v>32425741</v>
      </c>
      <c r="E29" s="22">
        <f aca="true" t="shared" si="6" ref="E29:J29">D29*1.015</f>
        <v>32912127.115</v>
      </c>
      <c r="F29" s="22">
        <f t="shared" si="6"/>
        <v>33405809.021724995</v>
      </c>
      <c r="G29" s="22">
        <f t="shared" si="6"/>
        <v>33906896.15705087</v>
      </c>
      <c r="H29" s="22">
        <f t="shared" si="6"/>
        <v>34415499.59940663</v>
      </c>
      <c r="I29" s="22">
        <f t="shared" si="6"/>
        <v>34931732.09339773</v>
      </c>
      <c r="J29" s="22">
        <f t="shared" si="6"/>
        <v>35455708.07479869</v>
      </c>
    </row>
    <row r="30" spans="1:10" s="24" customFormat="1" ht="22.5" customHeight="1">
      <c r="A30" s="1" t="s">
        <v>1</v>
      </c>
      <c r="B30" s="13" t="s">
        <v>25</v>
      </c>
      <c r="C30" s="22">
        <v>31153095</v>
      </c>
      <c r="D30" s="33">
        <v>33120458</v>
      </c>
      <c r="E30" s="22">
        <v>30640510</v>
      </c>
      <c r="F30" s="22">
        <f>E30*1.015</f>
        <v>31100117.65</v>
      </c>
      <c r="G30" s="22">
        <f>F30*1.015</f>
        <v>31566619.414749995</v>
      </c>
      <c r="H30" s="22">
        <f>G30*1.015</f>
        <v>32040118.70597124</v>
      </c>
      <c r="I30" s="22">
        <f>H30*1.015</f>
        <v>32520720.486560807</v>
      </c>
      <c r="J30" s="22">
        <f>I30*1.015</f>
        <v>33008531.293859217</v>
      </c>
    </row>
    <row r="31" spans="1:10" s="24" customFormat="1" ht="22.5" customHeight="1">
      <c r="A31" s="1" t="s">
        <v>4</v>
      </c>
      <c r="B31" s="13" t="s">
        <v>26</v>
      </c>
      <c r="C31" s="22">
        <f>C29-C30</f>
        <v>-618991</v>
      </c>
      <c r="D31" s="22">
        <f aca="true" t="shared" si="7" ref="D31:J31">D29-D30</f>
        <v>-694717</v>
      </c>
      <c r="E31" s="22">
        <f t="shared" si="7"/>
        <v>2271617.1149999984</v>
      </c>
      <c r="F31" s="22">
        <f t="shared" si="7"/>
        <v>2305691.3717249967</v>
      </c>
      <c r="G31" s="22">
        <f t="shared" si="7"/>
        <v>2340276.7423008755</v>
      </c>
      <c r="H31" s="22">
        <f t="shared" si="7"/>
        <v>2375380.893435389</v>
      </c>
      <c r="I31" s="22">
        <f t="shared" si="7"/>
        <v>2411011.6068369225</v>
      </c>
      <c r="J31" s="22">
        <f t="shared" si="7"/>
        <v>2447176.780939471</v>
      </c>
    </row>
    <row r="32" spans="1:10" s="3" customFormat="1" ht="16.5" customHeight="1">
      <c r="A32" s="1" t="s">
        <v>5</v>
      </c>
      <c r="B32" s="13" t="s">
        <v>23</v>
      </c>
      <c r="C32" s="17"/>
      <c r="D32" s="17"/>
      <c r="E32" s="17"/>
      <c r="F32" s="17"/>
      <c r="G32" s="17"/>
      <c r="H32" s="17"/>
      <c r="I32" s="17"/>
      <c r="J32" s="17"/>
    </row>
    <row r="33" spans="1:10" s="15" customFormat="1" ht="15" customHeight="1">
      <c r="A33" s="4" t="s">
        <v>41</v>
      </c>
      <c r="B33" s="5" t="s">
        <v>58</v>
      </c>
      <c r="C33" s="21">
        <f aca="true" t="shared" si="8" ref="C33:J33">(C8-C27)/C29*100</f>
        <v>9.420731651401987</v>
      </c>
      <c r="D33" s="21">
        <f t="shared" si="8"/>
        <v>8.843014566729563</v>
      </c>
      <c r="E33" s="21">
        <f t="shared" si="8"/>
        <v>7.313331622686278</v>
      </c>
      <c r="F33" s="21">
        <f t="shared" si="8"/>
        <v>4.928882275921534</v>
      </c>
      <c r="G33" s="21">
        <f t="shared" si="8"/>
        <v>2.6379530460619924</v>
      </c>
      <c r="H33" s="21">
        <f t="shared" si="8"/>
        <v>1.3116125154486578</v>
      </c>
      <c r="I33" s="21">
        <f t="shared" si="8"/>
        <v>0.23333512286785635</v>
      </c>
      <c r="J33" s="21">
        <f t="shared" si="8"/>
        <v>0</v>
      </c>
    </row>
    <row r="34" spans="1:10" s="15" customFormat="1" ht="28.5" customHeight="1">
      <c r="A34" s="4" t="s">
        <v>42</v>
      </c>
      <c r="B34" s="5" t="s">
        <v>59</v>
      </c>
      <c r="C34" s="21">
        <f aca="true" t="shared" si="9" ref="C34:J34">(C9+C13)/C29*100</f>
        <v>9.420731651401987</v>
      </c>
      <c r="D34" s="21">
        <f t="shared" si="9"/>
        <v>8.843014566729563</v>
      </c>
      <c r="E34" s="21">
        <f t="shared" si="9"/>
        <v>7.313331622686278</v>
      </c>
      <c r="F34" s="21">
        <f t="shared" si="9"/>
        <v>4.928882275921534</v>
      </c>
      <c r="G34" s="21">
        <f t="shared" si="9"/>
        <v>2.6379530460619924</v>
      </c>
      <c r="H34" s="21">
        <f t="shared" si="9"/>
        <v>1.3116125154486578</v>
      </c>
      <c r="I34" s="21">
        <f t="shared" si="9"/>
        <v>0.23333512286785635</v>
      </c>
      <c r="J34" s="21">
        <f t="shared" si="9"/>
        <v>0</v>
      </c>
    </row>
    <row r="35" spans="1:10" s="15" customFormat="1" ht="15" customHeight="1">
      <c r="A35" s="4" t="s">
        <v>43</v>
      </c>
      <c r="B35" s="5" t="s">
        <v>54</v>
      </c>
      <c r="C35" s="21">
        <f>C21/C29*100</f>
        <v>2.058419660848735</v>
      </c>
      <c r="D35" s="21">
        <f aca="true" t="shared" si="10" ref="D35:J35">D21/D29*100</f>
        <v>4.054075433465036</v>
      </c>
      <c r="E35" s="21">
        <f t="shared" si="10"/>
        <v>4.166136072606136</v>
      </c>
      <c r="F35" s="21">
        <f t="shared" si="10"/>
        <v>4.385057697741571</v>
      </c>
      <c r="G35" s="21">
        <f t="shared" si="10"/>
        <v>4.733279013703714</v>
      </c>
      <c r="H35" s="21">
        <f t="shared" si="10"/>
        <v>2.5931629945461756</v>
      </c>
      <c r="I35" s="21">
        <f t="shared" si="10"/>
        <v>2.2938742283307727</v>
      </c>
      <c r="J35" s="21">
        <f t="shared" si="10"/>
        <v>1.4325140508504253</v>
      </c>
    </row>
    <row r="36" spans="1:10" s="15" customFormat="1" ht="25.5" customHeight="1">
      <c r="A36" s="4" t="s">
        <v>44</v>
      </c>
      <c r="B36" s="5" t="s">
        <v>55</v>
      </c>
      <c r="C36" s="21">
        <f>(C22+C28)/C29*100</f>
        <v>2.058419660848735</v>
      </c>
      <c r="D36" s="21">
        <f aca="true" t="shared" si="11" ref="D36:J36">(D22+D28)/D29*100</f>
        <v>4.054075433465036</v>
      </c>
      <c r="E36" s="21">
        <f t="shared" si="11"/>
        <v>4.166136072606136</v>
      </c>
      <c r="F36" s="21">
        <f t="shared" si="11"/>
        <v>4.385057697741571</v>
      </c>
      <c r="G36" s="21">
        <f t="shared" si="11"/>
        <v>4.733279013703714</v>
      </c>
      <c r="H36" s="21">
        <f t="shared" si="11"/>
        <v>2.5931629945461756</v>
      </c>
      <c r="I36" s="21">
        <f t="shared" si="11"/>
        <v>2.2938742283307727</v>
      </c>
      <c r="J36" s="21">
        <f t="shared" si="11"/>
        <v>1.4325140508504253</v>
      </c>
    </row>
    <row r="37" spans="7:9" ht="12.75">
      <c r="G37" s="34" t="s">
        <v>61</v>
      </c>
      <c r="H37" s="34"/>
      <c r="I37" s="34"/>
    </row>
    <row r="38" spans="7:9" ht="12.75">
      <c r="G38" s="35"/>
      <c r="H38" s="35"/>
      <c r="I38" s="35"/>
    </row>
    <row r="39" spans="7:9" ht="12.75">
      <c r="G39" s="35" t="s">
        <v>62</v>
      </c>
      <c r="H39" s="35"/>
      <c r="I39" s="35"/>
    </row>
  </sheetData>
  <mergeCells count="7">
    <mergeCell ref="G37:I37"/>
    <mergeCell ref="G38:I38"/>
    <mergeCell ref="G39:I39"/>
    <mergeCell ref="A5:A6"/>
    <mergeCell ref="B5:B6"/>
    <mergeCell ref="C5:C6"/>
    <mergeCell ref="D5:J5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2007-10-30T07:14:55Z</cp:lastPrinted>
  <dcterms:created xsi:type="dcterms:W3CDTF">1998-12-09T13:02:10Z</dcterms:created>
  <dcterms:modified xsi:type="dcterms:W3CDTF">2007-10-30T10:43:09Z</dcterms:modified>
  <cp:category/>
  <cp:version/>
  <cp:contentType/>
  <cp:contentStatus/>
</cp:coreProperties>
</file>