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3" sheetId="1" r:id="rId1"/>
    <sheet name="3a" sheetId="2" r:id="rId2"/>
  </sheets>
  <definedNames>
    <definedName name="_xlnm.Print_Area" localSheetId="0">'3'!#REF!</definedName>
  </definedNames>
  <calcPr fullCalcOnLoad="1"/>
</workbook>
</file>

<file path=xl/sharedStrings.xml><?xml version="1.0" encoding="utf-8"?>
<sst xmlns="http://schemas.openxmlformats.org/spreadsheetml/2006/main" count="120" uniqueCount="93">
  <si>
    <t>Dział</t>
  </si>
  <si>
    <t>Rozdz.</t>
  </si>
  <si>
    <t>x</t>
  </si>
  <si>
    <t>Lp.</t>
  </si>
  <si>
    <t>Planowane wydatki</t>
  </si>
  <si>
    <t>kredyty
i pożyczki</t>
  </si>
  <si>
    <t>Łączne koszty finansowe</t>
  </si>
  <si>
    <t>§**</t>
  </si>
  <si>
    <t>Nazwa zadania inwestycyjnego</t>
  </si>
  <si>
    <t>z tego źródła finansowania</t>
  </si>
  <si>
    <t>6050</t>
  </si>
  <si>
    <t>600</t>
  </si>
  <si>
    <t>60016</t>
  </si>
  <si>
    <t>900</t>
  </si>
  <si>
    <t>90095</t>
  </si>
  <si>
    <t>926</t>
  </si>
  <si>
    <t>92601</t>
  </si>
  <si>
    <t>6060</t>
  </si>
  <si>
    <t>6059</t>
  </si>
  <si>
    <t>Ogółem zadania inwestycyjne</t>
  </si>
  <si>
    <t>Rady Miejskiej w Sępólnie Krajeńskim</t>
  </si>
  <si>
    <t>Zakup tłucznia do utwardzenia dróg gminnych</t>
  </si>
  <si>
    <t>środki pozyskane z innych  źródeł</t>
  </si>
  <si>
    <t>Razem dział 600</t>
  </si>
  <si>
    <t>Razem dział 801</t>
  </si>
  <si>
    <t>Razem dział 900</t>
  </si>
  <si>
    <t>Razem dział 926</t>
  </si>
  <si>
    <t>1.</t>
  </si>
  <si>
    <t>2.</t>
  </si>
  <si>
    <t>3.</t>
  </si>
  <si>
    <t>4.</t>
  </si>
  <si>
    <t>5.</t>
  </si>
  <si>
    <t>6.</t>
  </si>
  <si>
    <t>Uwagi</t>
  </si>
  <si>
    <t>8.</t>
  </si>
  <si>
    <t>9.</t>
  </si>
  <si>
    <t>6057</t>
  </si>
  <si>
    <t>Rewitalizacja miasta Sępólna Krajeńskiego</t>
  </si>
  <si>
    <t xml:space="preserve">Rozwój turystyki, rekreacji i sportu na terenie Pojezierza Krajeńskiego  </t>
  </si>
  <si>
    <t>rok budżetowy 2011 (8+9+10)</t>
  </si>
  <si>
    <t xml:space="preserve">Załącznik Nr 3 </t>
  </si>
  <si>
    <t>700</t>
  </si>
  <si>
    <t>70005</t>
  </si>
  <si>
    <t>Wykup budynku przy ulicy Przemysłowej</t>
  </si>
  <si>
    <t>Razem dział 700</t>
  </si>
  <si>
    <t>Budowa drogi Wilkowo-Wałdówko</t>
  </si>
  <si>
    <t>010</t>
  </si>
  <si>
    <t>Razem dział 010</t>
  </si>
  <si>
    <t>dochody własne jst</t>
  </si>
  <si>
    <t xml:space="preserve"> Zadania inwestycyjne w 2012 roku</t>
  </si>
  <si>
    <t>01010</t>
  </si>
  <si>
    <t>60014</t>
  </si>
  <si>
    <t>6300</t>
  </si>
  <si>
    <t>Dotacja celowa na pomoc finansową udzielana międzyjednostkami samorządu terytorialnego na dofinansowanie zadań inwestycyjnych i zakupów inwestycyjnych - dofinansowanie budowy chodników przy drogach powiatowych na terenie Gminy Sępólno Krajeńskie</t>
  </si>
  <si>
    <t>750</t>
  </si>
  <si>
    <t>Razem dział 750</t>
  </si>
  <si>
    <t>75095</t>
  </si>
  <si>
    <t>6067</t>
  </si>
  <si>
    <t>6069</t>
  </si>
  <si>
    <t>Dokumentacja projektowa na budowę wodociągów w Gminie Sępólno Krajeńskie( m.in.Włościbórz-Włościbórek)</t>
  </si>
  <si>
    <t>90001</t>
  </si>
  <si>
    <t>Inwestycja realizowana w latach 2008-2012 przy współudziale Gminy Więcbork. Projekt dofinansowany z RPO Województwa Kujawsko-Pomorskiego w ramach działania 6.2</t>
  </si>
  <si>
    <t>Dotacja dla powiatu</t>
  </si>
  <si>
    <t>Dokumentacja projektowa na kanalizacje sanitarną w Gminie Sępólno Krajeńskie(m.in. Trzciany-Włościbórz-Komierowo)</t>
  </si>
  <si>
    <t>Zakup komputerów z dostępem do Internetu dla miszkańców Gminy Sępólno Krajeńskie zagrożonych wykluczeniem cyfrowym</t>
  </si>
  <si>
    <t>Zadanie realizowane w latach 2012-2014 w ramach działania 8.1 PO Innowacyjna Gospodarka</t>
  </si>
  <si>
    <t>Zadanie realizowane w latach 2010-2012 -  dofinansowanie projektu z RPO WK-P w działaniu 7.1</t>
  </si>
  <si>
    <t>10.</t>
  </si>
  <si>
    <t>11.</t>
  </si>
  <si>
    <t>Zakup mikrobusu przystoasowanego do transportu osób niepełnosprawnych dla Gminy Sępólno Krajeńskie</t>
  </si>
  <si>
    <t>Dofinansowanie z PFRON</t>
  </si>
  <si>
    <t>do uchwały Nr XVI/99/11</t>
  </si>
  <si>
    <t>z dnia 29 grudnia  2011 r.</t>
  </si>
  <si>
    <t>Budowa ulicy Tartacznej w Sępólnie Krajeńskim</t>
  </si>
  <si>
    <t>7.</t>
  </si>
  <si>
    <t>12.</t>
  </si>
  <si>
    <t>Budowa kompleksów sportowych w ramach programu "Moje boiska - Orlik 2012" przy ZS w Wałdowie i w Lutowie</t>
  </si>
  <si>
    <t>801</t>
  </si>
  <si>
    <t>80101</t>
  </si>
  <si>
    <t>Termomodernizacja obiektu SP w Zbożu</t>
  </si>
  <si>
    <t>Termomodernizacja obiektu SP w Wiśniewie</t>
  </si>
  <si>
    <t>13.</t>
  </si>
  <si>
    <t>14.</t>
  </si>
  <si>
    <t>853</t>
  </si>
  <si>
    <t>85305</t>
  </si>
  <si>
    <t>Razem dział 853</t>
  </si>
  <si>
    <t>Opracowanie dokumentacji projektowej na budowę i wyposażenie żłobka w ramach kompleksu CENTRUM MAŁEGO DZIECKA I RODZINY w Sępólnie Krajenskim</t>
  </si>
  <si>
    <t>do uchwały Nr XXI/…./12</t>
  </si>
  <si>
    <t>z dnia 31 maja 2012 r.</t>
  </si>
  <si>
    <t>Budowa i wyposazenie żłobka oraz klubu dziecięcego w ramach kompleksu CENTRUM MAŁEGO DZIECKA I RODZINY w Sępólnie Krajeńskim</t>
  </si>
  <si>
    <t>15.</t>
  </si>
  <si>
    <t>16.</t>
  </si>
  <si>
    <t xml:space="preserve">Zadanie realizowane w latach 2012-2013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</si>
</sst>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28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" fontId="6" fillId="20" borderId="10" xfId="0" applyNumberFormat="1" applyFont="1" applyFill="1" applyBorder="1" applyAlignment="1">
      <alignment vertical="center"/>
    </xf>
    <xf numFmtId="49" fontId="6" fillId="2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20" borderId="0" xfId="0" applyFont="1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49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vertical="center" wrapText="1"/>
    </xf>
    <xf numFmtId="49" fontId="4" fillId="24" borderId="1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/>
    </xf>
    <xf numFmtId="4" fontId="4" fillId="0" borderId="12" xfId="0" applyNumberFormat="1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49" fontId="6" fillId="20" borderId="15" xfId="0" applyNumberFormat="1" applyFont="1" applyFill="1" applyBorder="1" applyAlignment="1">
      <alignment horizontal="center" vertical="center"/>
    </xf>
    <xf numFmtId="49" fontId="6" fillId="20" borderId="16" xfId="0" applyNumberFormat="1" applyFont="1" applyFill="1" applyBorder="1" applyAlignment="1">
      <alignment horizontal="center" vertical="center"/>
    </xf>
    <xf numFmtId="49" fontId="6" fillId="20" borderId="13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/>
    </xf>
    <xf numFmtId="0" fontId="5" fillId="2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4" xfId="0" applyFont="1" applyFill="1" applyBorder="1" applyAlignment="1">
      <alignment horizontal="center" vertical="center" wrapText="1"/>
    </xf>
    <xf numFmtId="0" fontId="5" fillId="20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0" borderId="14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9" fontId="4" fillId="24" borderId="12" xfId="0" applyNumberFormat="1" applyFont="1" applyFill="1" applyBorder="1" applyAlignment="1">
      <alignment horizontal="left" vertical="center" wrapText="1"/>
    </xf>
    <xf numFmtId="4" fontId="4" fillId="24" borderId="11" xfId="0" applyNumberFormat="1" applyFont="1" applyFill="1" applyBorder="1" applyAlignment="1">
      <alignment horizontal="right" vertical="center"/>
    </xf>
    <xf numFmtId="4" fontId="4" fillId="24" borderId="12" xfId="0" applyNumberFormat="1" applyFont="1" applyFill="1" applyBorder="1" applyAlignment="1">
      <alignment horizontal="right" vertical="center"/>
    </xf>
    <xf numFmtId="49" fontId="4" fillId="24" borderId="11" xfId="0" applyNumberFormat="1" applyFont="1" applyFill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G19" sqref="G19"/>
    </sheetView>
  </sheetViews>
  <sheetFormatPr defaultColWidth="9.00390625" defaultRowHeight="12.75"/>
  <cols>
    <col min="1" max="16384" width="9.125" style="1" customWidth="1"/>
  </cols>
  <sheetData/>
  <sheetProtection/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SheetLayoutView="100" zoomScalePageLayoutView="0" workbookViewId="0" topLeftCell="C37">
      <selection activeCell="K34" sqref="K34"/>
    </sheetView>
  </sheetViews>
  <sheetFormatPr defaultColWidth="9.00390625" defaultRowHeight="12.75"/>
  <cols>
    <col min="1" max="1" width="3.625" style="4" customWidth="1"/>
    <col min="2" max="2" width="5.25390625" style="4" customWidth="1"/>
    <col min="3" max="3" width="6.75390625" style="4" customWidth="1"/>
    <col min="4" max="4" width="5.375" style="4" customWidth="1"/>
    <col min="5" max="5" width="37.875" style="3" customWidth="1"/>
    <col min="6" max="6" width="14.00390625" style="3" customWidth="1"/>
    <col min="7" max="7" width="12.625" style="3" customWidth="1"/>
    <col min="8" max="8" width="13.00390625" style="3" customWidth="1"/>
    <col min="9" max="9" width="9.375" style="3" customWidth="1"/>
    <col min="10" max="10" width="13.125" style="3" customWidth="1"/>
    <col min="11" max="11" width="26.00390625" style="3" customWidth="1"/>
    <col min="12" max="12" width="16.75390625" style="3" customWidth="1"/>
    <col min="13" max="16384" width="9.125" style="3" customWidth="1"/>
  </cols>
  <sheetData>
    <row r="1" spans="1:10" ht="18.75">
      <c r="A1" s="52"/>
      <c r="B1" s="52"/>
      <c r="C1" s="52"/>
      <c r="I1" s="28" t="s">
        <v>40</v>
      </c>
      <c r="J1" s="28"/>
    </row>
    <row r="2" spans="9:10" ht="15">
      <c r="I2" s="29" t="s">
        <v>87</v>
      </c>
      <c r="J2" s="29"/>
    </row>
    <row r="3" spans="9:10" ht="15">
      <c r="I3" s="29" t="s">
        <v>20</v>
      </c>
      <c r="J3" s="29"/>
    </row>
    <row r="4" spans="9:10" ht="15">
      <c r="I4" s="29" t="s">
        <v>88</v>
      </c>
      <c r="J4" s="29"/>
    </row>
    <row r="6" spans="1:10" s="39" customFormat="1" ht="12">
      <c r="A6" s="71"/>
      <c r="B6" s="71"/>
      <c r="C6" s="71"/>
      <c r="D6" s="38"/>
      <c r="I6" s="40" t="s">
        <v>40</v>
      </c>
      <c r="J6" s="40"/>
    </row>
    <row r="7" spans="1:9" s="39" customFormat="1" ht="12">
      <c r="A7" s="38"/>
      <c r="B7" s="38"/>
      <c r="C7" s="38"/>
      <c r="D7" s="38"/>
      <c r="I7" s="39" t="s">
        <v>71</v>
      </c>
    </row>
    <row r="8" spans="1:9" s="39" customFormat="1" ht="12">
      <c r="A8" s="38"/>
      <c r="B8" s="38"/>
      <c r="C8" s="38"/>
      <c r="D8" s="38"/>
      <c r="I8" s="39" t="s">
        <v>20</v>
      </c>
    </row>
    <row r="9" spans="1:9" s="39" customFormat="1" ht="12">
      <c r="A9" s="38"/>
      <c r="B9" s="38"/>
      <c r="C9" s="38"/>
      <c r="D9" s="38"/>
      <c r="I9" s="39" t="s">
        <v>72</v>
      </c>
    </row>
    <row r="10" spans="1:12" ht="20.25" customHeight="1">
      <c r="A10" s="63" t="s">
        <v>49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5"/>
    </row>
    <row r="11" spans="1:11" ht="19.5" customHeight="1">
      <c r="A11" s="58" t="s">
        <v>3</v>
      </c>
      <c r="B11" s="58" t="s">
        <v>0</v>
      </c>
      <c r="C11" s="58" t="s">
        <v>1</v>
      </c>
      <c r="D11" s="58" t="s">
        <v>7</v>
      </c>
      <c r="E11" s="59" t="s">
        <v>8</v>
      </c>
      <c r="F11" s="59" t="s">
        <v>6</v>
      </c>
      <c r="G11" s="59" t="s">
        <v>4</v>
      </c>
      <c r="H11" s="59"/>
      <c r="I11" s="59"/>
      <c r="J11" s="59"/>
      <c r="K11" s="59" t="s">
        <v>33</v>
      </c>
    </row>
    <row r="12" spans="1:11" ht="19.5" customHeight="1">
      <c r="A12" s="58"/>
      <c r="B12" s="58"/>
      <c r="C12" s="58"/>
      <c r="D12" s="58"/>
      <c r="E12" s="59"/>
      <c r="F12" s="59"/>
      <c r="G12" s="59" t="s">
        <v>39</v>
      </c>
      <c r="H12" s="59" t="s">
        <v>9</v>
      </c>
      <c r="I12" s="59"/>
      <c r="J12" s="59"/>
      <c r="K12" s="67"/>
    </row>
    <row r="13" spans="1:11" ht="15" customHeight="1">
      <c r="A13" s="58"/>
      <c r="B13" s="58"/>
      <c r="C13" s="58"/>
      <c r="D13" s="58"/>
      <c r="E13" s="59"/>
      <c r="F13" s="59"/>
      <c r="G13" s="59"/>
      <c r="H13" s="59" t="s">
        <v>48</v>
      </c>
      <c r="I13" s="59" t="s">
        <v>5</v>
      </c>
      <c r="J13" s="64" t="s">
        <v>22</v>
      </c>
      <c r="K13" s="67"/>
    </row>
    <row r="14" spans="1:11" ht="15.75" customHeight="1">
      <c r="A14" s="58"/>
      <c r="B14" s="58"/>
      <c r="C14" s="58"/>
      <c r="D14" s="58"/>
      <c r="E14" s="59"/>
      <c r="F14" s="59"/>
      <c r="G14" s="59"/>
      <c r="H14" s="59"/>
      <c r="I14" s="59"/>
      <c r="J14" s="65"/>
      <c r="K14" s="67"/>
    </row>
    <row r="15" spans="1:11" ht="14.25" customHeight="1">
      <c r="A15" s="58"/>
      <c r="B15" s="58"/>
      <c r="C15" s="58"/>
      <c r="D15" s="58"/>
      <c r="E15" s="59"/>
      <c r="F15" s="59"/>
      <c r="G15" s="59"/>
      <c r="H15" s="59"/>
      <c r="I15" s="59"/>
      <c r="J15" s="66"/>
      <c r="K15" s="67"/>
    </row>
    <row r="16" spans="1:11" ht="15.75" customHeight="1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>
        <v>10</v>
      </c>
      <c r="K16" s="2">
        <v>11</v>
      </c>
    </row>
    <row r="17" spans="1:11" s="10" customFormat="1" ht="42" customHeight="1">
      <c r="A17" s="11" t="s">
        <v>27</v>
      </c>
      <c r="B17" s="8" t="s">
        <v>46</v>
      </c>
      <c r="C17" s="8" t="s">
        <v>50</v>
      </c>
      <c r="D17" s="11">
        <v>6050</v>
      </c>
      <c r="E17" s="35" t="s">
        <v>59</v>
      </c>
      <c r="F17" s="30">
        <f>G17</f>
        <v>30000</v>
      </c>
      <c r="G17" s="30">
        <f>SUM(H17:J17)</f>
        <v>30000</v>
      </c>
      <c r="H17" s="30">
        <v>30000</v>
      </c>
      <c r="I17" s="30">
        <v>0</v>
      </c>
      <c r="J17" s="30">
        <v>0</v>
      </c>
      <c r="K17" s="33"/>
    </row>
    <row r="18" spans="1:11" s="18" customFormat="1" ht="25.5" customHeight="1">
      <c r="A18" s="54" t="s">
        <v>47</v>
      </c>
      <c r="B18" s="55"/>
      <c r="C18" s="55"/>
      <c r="D18" s="55"/>
      <c r="E18" s="56"/>
      <c r="F18" s="16">
        <f>SUM(F17)</f>
        <v>30000</v>
      </c>
      <c r="G18" s="16">
        <f>SUM(G17)</f>
        <v>30000</v>
      </c>
      <c r="H18" s="16">
        <f>SUM(H17)</f>
        <v>30000</v>
      </c>
      <c r="I18" s="16">
        <f>SUM(I17)</f>
        <v>0</v>
      </c>
      <c r="J18" s="16">
        <f>SUM(J17)</f>
        <v>0</v>
      </c>
      <c r="K18" s="17"/>
    </row>
    <row r="19" spans="1:11" s="10" customFormat="1" ht="89.25">
      <c r="A19" s="11" t="s">
        <v>28</v>
      </c>
      <c r="B19" s="8" t="s">
        <v>11</v>
      </c>
      <c r="C19" s="8" t="s">
        <v>51</v>
      </c>
      <c r="D19" s="8" t="s">
        <v>52</v>
      </c>
      <c r="E19" s="35" t="s">
        <v>53</v>
      </c>
      <c r="F19" s="30">
        <f>G19</f>
        <v>25000</v>
      </c>
      <c r="G19" s="30">
        <f>SUM(H19:J19)</f>
        <v>25000</v>
      </c>
      <c r="H19" s="9">
        <v>25000</v>
      </c>
      <c r="I19" s="9">
        <v>0</v>
      </c>
      <c r="J19" s="9">
        <v>0</v>
      </c>
      <c r="K19" s="36" t="s">
        <v>62</v>
      </c>
    </row>
    <row r="20" spans="1:11" s="10" customFormat="1" ht="24.75" customHeight="1">
      <c r="A20" s="11" t="s">
        <v>29</v>
      </c>
      <c r="B20" s="8" t="s">
        <v>11</v>
      </c>
      <c r="C20" s="8" t="s">
        <v>12</v>
      </c>
      <c r="D20" s="8" t="s">
        <v>10</v>
      </c>
      <c r="E20" s="35" t="s">
        <v>45</v>
      </c>
      <c r="F20" s="9">
        <f>G20</f>
        <v>200000</v>
      </c>
      <c r="G20" s="9">
        <f>H20+I20+J20</f>
        <v>200000</v>
      </c>
      <c r="H20" s="9">
        <v>200000</v>
      </c>
      <c r="I20" s="9">
        <v>0</v>
      </c>
      <c r="J20" s="9">
        <v>0</v>
      </c>
      <c r="K20" s="34"/>
    </row>
    <row r="21" spans="1:11" s="10" customFormat="1" ht="24.75" customHeight="1">
      <c r="A21" s="11" t="s">
        <v>30</v>
      </c>
      <c r="B21" s="8" t="s">
        <v>11</v>
      </c>
      <c r="C21" s="8" t="s">
        <v>12</v>
      </c>
      <c r="D21" s="8" t="s">
        <v>10</v>
      </c>
      <c r="E21" s="35" t="s">
        <v>73</v>
      </c>
      <c r="F21" s="9">
        <f>G21</f>
        <v>208469.36</v>
      </c>
      <c r="G21" s="9">
        <f>H21+I21+J21</f>
        <v>208469.36</v>
      </c>
      <c r="H21" s="9">
        <v>208469.36</v>
      </c>
      <c r="I21" s="9">
        <v>0</v>
      </c>
      <c r="J21" s="9">
        <v>0</v>
      </c>
      <c r="K21" s="34"/>
    </row>
    <row r="22" spans="1:11" ht="21" customHeight="1">
      <c r="A22" s="11" t="s">
        <v>31</v>
      </c>
      <c r="B22" s="12" t="s">
        <v>11</v>
      </c>
      <c r="C22" s="12" t="s">
        <v>12</v>
      </c>
      <c r="D22" s="12" t="s">
        <v>17</v>
      </c>
      <c r="E22" s="13" t="s">
        <v>21</v>
      </c>
      <c r="F22" s="9">
        <f>G22</f>
        <v>170000</v>
      </c>
      <c r="G22" s="9">
        <f>H22+I22+J22</f>
        <v>170000</v>
      </c>
      <c r="H22" s="14">
        <v>170000</v>
      </c>
      <c r="I22" s="14">
        <v>0</v>
      </c>
      <c r="J22" s="14">
        <v>0</v>
      </c>
      <c r="K22" s="15"/>
    </row>
    <row r="23" spans="1:11" s="19" customFormat="1" ht="22.5" customHeight="1">
      <c r="A23" s="54" t="s">
        <v>23</v>
      </c>
      <c r="B23" s="55"/>
      <c r="C23" s="55"/>
      <c r="D23" s="55"/>
      <c r="E23" s="56"/>
      <c r="F23" s="16">
        <f>SUM(F19:F22)</f>
        <v>603469.36</v>
      </c>
      <c r="G23" s="16">
        <f>SUM(G19:G22)</f>
        <v>603469.36</v>
      </c>
      <c r="H23" s="16">
        <f>SUM(H19:H22)</f>
        <v>603469.36</v>
      </c>
      <c r="I23" s="16">
        <f>SUM(I19:I22)</f>
        <v>0</v>
      </c>
      <c r="J23" s="16">
        <f>SUM(J19:J22)</f>
        <v>0</v>
      </c>
      <c r="K23" s="17"/>
    </row>
    <row r="24" spans="1:11" s="18" customFormat="1" ht="22.5" customHeight="1">
      <c r="A24" s="24" t="s">
        <v>32</v>
      </c>
      <c r="B24" s="24" t="s">
        <v>41</v>
      </c>
      <c r="C24" s="24" t="s">
        <v>42</v>
      </c>
      <c r="D24" s="24" t="s">
        <v>17</v>
      </c>
      <c r="E24" s="27" t="s">
        <v>43</v>
      </c>
      <c r="F24" s="25">
        <v>270000</v>
      </c>
      <c r="G24" s="9">
        <f>H24+I24+J24</f>
        <v>27000</v>
      </c>
      <c r="H24" s="25">
        <v>27000</v>
      </c>
      <c r="I24" s="25">
        <v>0</v>
      </c>
      <c r="J24" s="25">
        <v>0</v>
      </c>
      <c r="K24" s="26"/>
    </row>
    <row r="25" spans="1:11" s="18" customFormat="1" ht="25.5" customHeight="1">
      <c r="A25" s="54" t="s">
        <v>44</v>
      </c>
      <c r="B25" s="55"/>
      <c r="C25" s="55"/>
      <c r="D25" s="55"/>
      <c r="E25" s="56"/>
      <c r="F25" s="16">
        <f>SUM(F24)</f>
        <v>270000</v>
      </c>
      <c r="G25" s="16">
        <f>SUM(G24)</f>
        <v>27000</v>
      </c>
      <c r="H25" s="16">
        <f>SUM(H24)</f>
        <v>27000</v>
      </c>
      <c r="I25" s="16">
        <f>SUM(I24)</f>
        <v>0</v>
      </c>
      <c r="J25" s="16">
        <f>SUM(J24)</f>
        <v>0</v>
      </c>
      <c r="K25" s="17"/>
    </row>
    <row r="26" spans="1:11" s="18" customFormat="1" ht="22.5" customHeight="1">
      <c r="A26" s="76" t="s">
        <v>74</v>
      </c>
      <c r="B26" s="76" t="s">
        <v>54</v>
      </c>
      <c r="C26" s="76" t="s">
        <v>56</v>
      </c>
      <c r="D26" s="24" t="s">
        <v>57</v>
      </c>
      <c r="E26" s="77" t="s">
        <v>64</v>
      </c>
      <c r="F26" s="79">
        <v>901680</v>
      </c>
      <c r="G26" s="9">
        <f>H26+I26+J26</f>
        <v>624631</v>
      </c>
      <c r="H26" s="25">
        <v>0</v>
      </c>
      <c r="I26" s="25">
        <v>0</v>
      </c>
      <c r="J26" s="25">
        <v>624631</v>
      </c>
      <c r="K26" s="81" t="s">
        <v>65</v>
      </c>
    </row>
    <row r="27" spans="1:11" s="18" customFormat="1" ht="22.5" customHeight="1">
      <c r="A27" s="76"/>
      <c r="B27" s="76"/>
      <c r="C27" s="76"/>
      <c r="D27" s="24" t="s">
        <v>58</v>
      </c>
      <c r="E27" s="78"/>
      <c r="F27" s="80"/>
      <c r="G27" s="9">
        <f>H27+I27+J27</f>
        <v>110229</v>
      </c>
      <c r="H27" s="25">
        <v>110229</v>
      </c>
      <c r="I27" s="25">
        <v>0</v>
      </c>
      <c r="J27" s="25">
        <v>0</v>
      </c>
      <c r="K27" s="82"/>
    </row>
    <row r="28" spans="1:11" s="18" customFormat="1" ht="25.5" customHeight="1">
      <c r="A28" s="54" t="s">
        <v>55</v>
      </c>
      <c r="B28" s="55"/>
      <c r="C28" s="55"/>
      <c r="D28" s="55"/>
      <c r="E28" s="56"/>
      <c r="F28" s="16">
        <f>SUM(F26:F27)</f>
        <v>901680</v>
      </c>
      <c r="G28" s="16">
        <f>SUM(G26:G27)</f>
        <v>734860</v>
      </c>
      <c r="H28" s="16">
        <f>SUM(H26:H27)</f>
        <v>110229</v>
      </c>
      <c r="I28" s="16">
        <f>SUM(I26:I27)</f>
        <v>0</v>
      </c>
      <c r="J28" s="16">
        <f>SUM(J26:J27)</f>
        <v>624631</v>
      </c>
      <c r="K28" s="17"/>
    </row>
    <row r="29" spans="1:11" s="10" customFormat="1" ht="25.5" customHeight="1">
      <c r="A29" s="8" t="s">
        <v>34</v>
      </c>
      <c r="B29" s="8" t="s">
        <v>77</v>
      </c>
      <c r="C29" s="8" t="s">
        <v>78</v>
      </c>
      <c r="D29" s="8" t="s">
        <v>10</v>
      </c>
      <c r="E29" s="41" t="s">
        <v>79</v>
      </c>
      <c r="F29" s="9">
        <v>13000</v>
      </c>
      <c r="G29" s="9">
        <f>SUM(H29:J29)</f>
        <v>8000</v>
      </c>
      <c r="H29" s="9">
        <v>8000</v>
      </c>
      <c r="I29" s="9">
        <v>0</v>
      </c>
      <c r="J29" s="9">
        <v>0</v>
      </c>
      <c r="K29" s="6"/>
    </row>
    <row r="30" spans="1:11" s="10" customFormat="1" ht="25.5" customHeight="1">
      <c r="A30" s="8" t="s">
        <v>35</v>
      </c>
      <c r="B30" s="8" t="s">
        <v>77</v>
      </c>
      <c r="C30" s="8" t="s">
        <v>78</v>
      </c>
      <c r="D30" s="8" t="s">
        <v>10</v>
      </c>
      <c r="E30" s="41" t="s">
        <v>80</v>
      </c>
      <c r="F30" s="9">
        <f>G30</f>
        <v>9550</v>
      </c>
      <c r="G30" s="9">
        <f>SUM(H30:J30)</f>
        <v>9550</v>
      </c>
      <c r="H30" s="9">
        <v>9550</v>
      </c>
      <c r="I30" s="9">
        <v>0</v>
      </c>
      <c r="J30" s="9">
        <v>0</v>
      </c>
      <c r="K30" s="6"/>
    </row>
    <row r="31" spans="1:11" ht="48" customHeight="1">
      <c r="A31" s="2" t="s">
        <v>67</v>
      </c>
      <c r="B31" s="2">
        <v>801</v>
      </c>
      <c r="C31" s="2">
        <v>80113</v>
      </c>
      <c r="D31" s="2">
        <v>6060</v>
      </c>
      <c r="E31" s="37" t="s">
        <v>69</v>
      </c>
      <c r="F31" s="7">
        <f>G31</f>
        <v>148800</v>
      </c>
      <c r="G31" s="9">
        <f>H31+I31+J31</f>
        <v>148800</v>
      </c>
      <c r="H31" s="7">
        <f>80450+8800</f>
        <v>89250</v>
      </c>
      <c r="I31" s="7">
        <v>0</v>
      </c>
      <c r="J31" s="7">
        <v>59550</v>
      </c>
      <c r="K31" s="32" t="s">
        <v>70</v>
      </c>
    </row>
    <row r="32" spans="1:11" s="18" customFormat="1" ht="25.5" customHeight="1">
      <c r="A32" s="54" t="s">
        <v>24</v>
      </c>
      <c r="B32" s="55"/>
      <c r="C32" s="55"/>
      <c r="D32" s="55"/>
      <c r="E32" s="56"/>
      <c r="F32" s="16">
        <f>SUM(F29:F31)</f>
        <v>171350</v>
      </c>
      <c r="G32" s="16">
        <f>SUM(G29:G31)</f>
        <v>166350</v>
      </c>
      <c r="H32" s="16">
        <f>SUM(H29:H31)</f>
        <v>106800</v>
      </c>
      <c r="I32" s="16">
        <f>SUM(I29:I31)</f>
        <v>0</v>
      </c>
      <c r="J32" s="16">
        <f>SUM(J29:J31)</f>
        <v>59550</v>
      </c>
      <c r="K32" s="17"/>
    </row>
    <row r="33" spans="1:11" s="10" customFormat="1" ht="57" customHeight="1">
      <c r="A33" s="2" t="s">
        <v>68</v>
      </c>
      <c r="B33" s="8" t="s">
        <v>83</v>
      </c>
      <c r="C33" s="8" t="s">
        <v>84</v>
      </c>
      <c r="D33" s="8" t="s">
        <v>10</v>
      </c>
      <c r="E33" s="13" t="s">
        <v>86</v>
      </c>
      <c r="F33" s="7">
        <f>G33</f>
        <v>100000</v>
      </c>
      <c r="G33" s="9">
        <f>H33+I33+J33</f>
        <v>100000</v>
      </c>
      <c r="H33" s="9">
        <v>100000</v>
      </c>
      <c r="I33" s="9">
        <v>0</v>
      </c>
      <c r="J33" s="9">
        <v>0</v>
      </c>
      <c r="K33" s="31"/>
    </row>
    <row r="34" spans="1:11" s="10" customFormat="1" ht="57" customHeight="1">
      <c r="A34" s="2" t="s">
        <v>75</v>
      </c>
      <c r="B34" s="8" t="s">
        <v>83</v>
      </c>
      <c r="C34" s="8" t="s">
        <v>84</v>
      </c>
      <c r="D34" s="8" t="s">
        <v>10</v>
      </c>
      <c r="E34" s="92" t="s">
        <v>89</v>
      </c>
      <c r="F34" s="7">
        <v>1400000</v>
      </c>
      <c r="G34" s="9">
        <v>940000</v>
      </c>
      <c r="H34" s="9">
        <v>940000</v>
      </c>
      <c r="I34" s="9">
        <v>0</v>
      </c>
      <c r="J34" s="9">
        <v>0</v>
      </c>
      <c r="K34" s="31" t="s">
        <v>92</v>
      </c>
    </row>
    <row r="35" spans="1:11" s="18" customFormat="1" ht="25.5" customHeight="1">
      <c r="A35" s="54" t="s">
        <v>85</v>
      </c>
      <c r="B35" s="55"/>
      <c r="C35" s="55"/>
      <c r="D35" s="55"/>
      <c r="E35" s="56"/>
      <c r="F35" s="16">
        <f>SUM(F33:F34)</f>
        <v>1500000</v>
      </c>
      <c r="G35" s="16">
        <f>SUM(G33:G34)</f>
        <v>1040000</v>
      </c>
      <c r="H35" s="16">
        <f>SUM(H33:H34)</f>
        <v>1040000</v>
      </c>
      <c r="I35" s="16">
        <f>SUM(I33:I34)</f>
        <v>0</v>
      </c>
      <c r="J35" s="16">
        <f>SUM(J33:J34)</f>
        <v>0</v>
      </c>
      <c r="K35" s="17"/>
    </row>
    <row r="36" spans="1:11" s="10" customFormat="1" ht="40.5" customHeight="1">
      <c r="A36" s="2" t="s">
        <v>81</v>
      </c>
      <c r="B36" s="8" t="s">
        <v>13</v>
      </c>
      <c r="C36" s="8" t="s">
        <v>60</v>
      </c>
      <c r="D36" s="8" t="s">
        <v>10</v>
      </c>
      <c r="E36" s="13" t="s">
        <v>63</v>
      </c>
      <c r="F36" s="7">
        <f>G36</f>
        <v>100000</v>
      </c>
      <c r="G36" s="9">
        <f>H36+I36+J36</f>
        <v>100000</v>
      </c>
      <c r="H36" s="9">
        <v>100000</v>
      </c>
      <c r="I36" s="9">
        <v>0</v>
      </c>
      <c r="J36" s="9">
        <v>0</v>
      </c>
      <c r="K36" s="31"/>
    </row>
    <row r="37" spans="1:11" s="10" customFormat="1" ht="26.25" customHeight="1">
      <c r="A37" s="48" t="s">
        <v>82</v>
      </c>
      <c r="B37" s="49" t="s">
        <v>13</v>
      </c>
      <c r="C37" s="49" t="s">
        <v>14</v>
      </c>
      <c r="D37" s="8" t="s">
        <v>10</v>
      </c>
      <c r="E37" s="83" t="s">
        <v>37</v>
      </c>
      <c r="F37" s="89">
        <v>2951832.21</v>
      </c>
      <c r="G37" s="9">
        <f aca="true" t="shared" si="0" ref="G37:G45">H37+I37+J37</f>
        <v>137305.47</v>
      </c>
      <c r="H37" s="9">
        <f>10000+100000+27305.47</f>
        <v>137305.47</v>
      </c>
      <c r="I37" s="9">
        <v>0</v>
      </c>
      <c r="J37" s="9">
        <v>0</v>
      </c>
      <c r="K37" s="86" t="s">
        <v>66</v>
      </c>
    </row>
    <row r="38" spans="1:11" s="10" customFormat="1" ht="24.75" customHeight="1">
      <c r="A38" s="48"/>
      <c r="B38" s="49"/>
      <c r="C38" s="49"/>
      <c r="D38" s="8" t="s">
        <v>36</v>
      </c>
      <c r="E38" s="84"/>
      <c r="F38" s="90"/>
      <c r="G38" s="9">
        <f t="shared" si="0"/>
        <v>1743503.15</v>
      </c>
      <c r="H38" s="9">
        <v>0</v>
      </c>
      <c r="I38" s="9">
        <v>0</v>
      </c>
      <c r="J38" s="9">
        <f>806130+937373.15</f>
        <v>1743503.15</v>
      </c>
      <c r="K38" s="87"/>
    </row>
    <row r="39" spans="1:11" s="10" customFormat="1" ht="21" customHeight="1">
      <c r="A39" s="48"/>
      <c r="B39" s="49"/>
      <c r="C39" s="49"/>
      <c r="D39" s="8" t="s">
        <v>18</v>
      </c>
      <c r="E39" s="85"/>
      <c r="F39" s="91"/>
      <c r="G39" s="9">
        <f t="shared" si="0"/>
        <v>632729.78</v>
      </c>
      <c r="H39" s="9">
        <f>545703+87026.78</f>
        <v>632729.78</v>
      </c>
      <c r="I39" s="9">
        <v>0</v>
      </c>
      <c r="J39" s="9">
        <v>0</v>
      </c>
      <c r="K39" s="88"/>
    </row>
    <row r="40" spans="1:11" s="18" customFormat="1" ht="25.5" customHeight="1">
      <c r="A40" s="54" t="s">
        <v>25</v>
      </c>
      <c r="B40" s="55"/>
      <c r="C40" s="55"/>
      <c r="D40" s="55"/>
      <c r="E40" s="56"/>
      <c r="F40" s="16">
        <f>SUM(F36+F37)</f>
        <v>3051832.21</v>
      </c>
      <c r="G40" s="16">
        <f>SUM(G36+G37+G38+G39)</f>
        <v>2613538.4</v>
      </c>
      <c r="H40" s="16">
        <f>SUM(H36+H37+H38+H39)</f>
        <v>870035.25</v>
      </c>
      <c r="I40" s="16">
        <f>SUM(I36+I37+I38+I39)</f>
        <v>0</v>
      </c>
      <c r="J40" s="16">
        <f>SUM(J36+J37+J38+J39)</f>
        <v>1743503.15</v>
      </c>
      <c r="K40" s="17"/>
    </row>
    <row r="41" spans="1:11" s="10" customFormat="1" ht="22.5" customHeight="1">
      <c r="A41" s="72" t="s">
        <v>90</v>
      </c>
      <c r="B41" s="50" t="s">
        <v>15</v>
      </c>
      <c r="C41" s="50" t="s">
        <v>16</v>
      </c>
      <c r="D41" s="8" t="s">
        <v>10</v>
      </c>
      <c r="E41" s="60" t="s">
        <v>38</v>
      </c>
      <c r="F41" s="68">
        <v>18341746.38</v>
      </c>
      <c r="G41" s="9">
        <f t="shared" si="0"/>
        <v>76966.15</v>
      </c>
      <c r="H41" s="9">
        <f>20000+56966.15</f>
        <v>76966.15</v>
      </c>
      <c r="I41" s="9">
        <v>0</v>
      </c>
      <c r="J41" s="9">
        <v>0</v>
      </c>
      <c r="K41" s="46" t="s">
        <v>61</v>
      </c>
    </row>
    <row r="42" spans="1:11" s="10" customFormat="1" ht="24.75" customHeight="1">
      <c r="A42" s="73"/>
      <c r="B42" s="75"/>
      <c r="C42" s="75"/>
      <c r="D42" s="8" t="s">
        <v>36</v>
      </c>
      <c r="E42" s="61"/>
      <c r="F42" s="69"/>
      <c r="G42" s="9">
        <f t="shared" si="0"/>
        <v>1824630</v>
      </c>
      <c r="H42" s="9">
        <v>0</v>
      </c>
      <c r="I42" s="9">
        <v>0</v>
      </c>
      <c r="J42" s="9">
        <v>1824630</v>
      </c>
      <c r="K42" s="53"/>
    </row>
    <row r="43" spans="1:11" ht="27" customHeight="1">
      <c r="A43" s="74"/>
      <c r="B43" s="42"/>
      <c r="C43" s="42"/>
      <c r="D43" s="12" t="s">
        <v>18</v>
      </c>
      <c r="E43" s="62"/>
      <c r="F43" s="70"/>
      <c r="G43" s="9">
        <f t="shared" si="0"/>
        <v>2314350</v>
      </c>
      <c r="H43" s="14">
        <v>1010635</v>
      </c>
      <c r="I43" s="14">
        <v>0</v>
      </c>
      <c r="J43" s="14">
        <v>1303715</v>
      </c>
      <c r="K43" s="47"/>
    </row>
    <row r="44" spans="1:11" ht="27" customHeight="1">
      <c r="A44" s="48" t="s">
        <v>91</v>
      </c>
      <c r="B44" s="49" t="s">
        <v>15</v>
      </c>
      <c r="C44" s="50" t="s">
        <v>16</v>
      </c>
      <c r="D44" s="12" t="s">
        <v>36</v>
      </c>
      <c r="E44" s="43" t="s">
        <v>76</v>
      </c>
      <c r="F44" s="44">
        <f>G45+G44</f>
        <v>639140.2</v>
      </c>
      <c r="G44" s="9">
        <f t="shared" si="0"/>
        <v>119156.45</v>
      </c>
      <c r="H44" s="14">
        <v>0</v>
      </c>
      <c r="I44" s="14">
        <v>0</v>
      </c>
      <c r="J44" s="14">
        <v>119156.45</v>
      </c>
      <c r="K44" s="46"/>
    </row>
    <row r="45" spans="1:11" ht="38.25" customHeight="1">
      <c r="A45" s="48"/>
      <c r="B45" s="49"/>
      <c r="C45" s="42"/>
      <c r="D45" s="12" t="s">
        <v>18</v>
      </c>
      <c r="E45" s="51"/>
      <c r="F45" s="45"/>
      <c r="G45" s="9">
        <f t="shared" si="0"/>
        <v>519983.75</v>
      </c>
      <c r="H45" s="14">
        <v>519983.75</v>
      </c>
      <c r="I45" s="14">
        <v>0</v>
      </c>
      <c r="J45" s="14">
        <v>0</v>
      </c>
      <c r="K45" s="47"/>
    </row>
    <row r="46" spans="1:11" s="19" customFormat="1" ht="22.5" customHeight="1">
      <c r="A46" s="54" t="s">
        <v>26</v>
      </c>
      <c r="B46" s="55"/>
      <c r="C46" s="55"/>
      <c r="D46" s="55"/>
      <c r="E46" s="56"/>
      <c r="F46" s="16">
        <f>F41+F44</f>
        <v>18980886.58</v>
      </c>
      <c r="G46" s="16">
        <f>G41+G42+G43+G45+G44</f>
        <v>4855086.350000001</v>
      </c>
      <c r="H46" s="16">
        <f>H41+H42+H43+H45</f>
        <v>1607584.9</v>
      </c>
      <c r="I46" s="16">
        <f>I41+I42+I43+I45</f>
        <v>0</v>
      </c>
      <c r="J46" s="16">
        <f>J41+J42+J43+J45+J44</f>
        <v>3247501.45</v>
      </c>
      <c r="K46" s="17"/>
    </row>
    <row r="47" spans="1:11" ht="27" customHeight="1">
      <c r="A47" s="57" t="s">
        <v>19</v>
      </c>
      <c r="B47" s="57"/>
      <c r="C47" s="57"/>
      <c r="D47" s="57"/>
      <c r="E47" s="57"/>
      <c r="F47" s="21">
        <f>F18+F23+F25+F28+F32+F40+F46+F35</f>
        <v>25509218.15</v>
      </c>
      <c r="G47" s="21">
        <f>G18+G23+G25+G28+G32+G40+G46+G35</f>
        <v>10070304.11</v>
      </c>
      <c r="H47" s="21">
        <f>H18+H23+H25+H28+H32+H40+H46+H35</f>
        <v>4395118.51</v>
      </c>
      <c r="I47" s="21">
        <f>I18+I23+I25+I28+I32+I40+I46+I35</f>
        <v>0</v>
      </c>
      <c r="J47" s="21">
        <f>J18+J23+J25+J28+J32+J40+J46+J35</f>
        <v>5675185.6</v>
      </c>
      <c r="K47" s="20" t="s">
        <v>2</v>
      </c>
    </row>
    <row r="48" ht="14.25" customHeight="1"/>
    <row r="49" ht="12.75">
      <c r="F49" s="22"/>
    </row>
    <row r="50" ht="8.25" customHeight="1"/>
    <row r="51" spans="6:9" ht="13.5" customHeight="1">
      <c r="F51" s="22"/>
      <c r="I51" s="23"/>
    </row>
    <row r="52" ht="2.25" customHeight="1"/>
    <row r="53" ht="12.75">
      <c r="F53" s="22"/>
    </row>
  </sheetData>
  <sheetProtection/>
  <mergeCells count="49">
    <mergeCell ref="A35:E35"/>
    <mergeCell ref="A32:E32"/>
    <mergeCell ref="K37:K39"/>
    <mergeCell ref="F37:F39"/>
    <mergeCell ref="A40:E40"/>
    <mergeCell ref="A37:A39"/>
    <mergeCell ref="B37:B39"/>
    <mergeCell ref="C37:C39"/>
    <mergeCell ref="E37:E39"/>
    <mergeCell ref="C26:C27"/>
    <mergeCell ref="E26:E27"/>
    <mergeCell ref="F26:F27"/>
    <mergeCell ref="K26:K27"/>
    <mergeCell ref="F41:F43"/>
    <mergeCell ref="A6:C6"/>
    <mergeCell ref="A41:A43"/>
    <mergeCell ref="B41:B43"/>
    <mergeCell ref="C41:C43"/>
    <mergeCell ref="A18:E18"/>
    <mergeCell ref="A23:E23"/>
    <mergeCell ref="A28:E28"/>
    <mergeCell ref="A26:A27"/>
    <mergeCell ref="B26:B27"/>
    <mergeCell ref="A46:E46"/>
    <mergeCell ref="E41:E43"/>
    <mergeCell ref="A10:K10"/>
    <mergeCell ref="J13:J15"/>
    <mergeCell ref="F11:F15"/>
    <mergeCell ref="I13:I15"/>
    <mergeCell ref="G12:G15"/>
    <mergeCell ref="H13:H15"/>
    <mergeCell ref="K11:K15"/>
    <mergeCell ref="G11:J11"/>
    <mergeCell ref="A1:C1"/>
    <mergeCell ref="K41:K43"/>
    <mergeCell ref="A25:E25"/>
    <mergeCell ref="A47:E47"/>
    <mergeCell ref="A11:A15"/>
    <mergeCell ref="B11:B15"/>
    <mergeCell ref="C11:C15"/>
    <mergeCell ref="E11:E15"/>
    <mergeCell ref="D11:D15"/>
    <mergeCell ref="H12:J12"/>
    <mergeCell ref="F44:F45"/>
    <mergeCell ref="K44:K45"/>
    <mergeCell ref="A44:A45"/>
    <mergeCell ref="B44:B45"/>
    <mergeCell ref="C44:C45"/>
    <mergeCell ref="E44:E45"/>
  </mergeCells>
  <printOptions horizontalCentered="1"/>
  <pageMargins left="0.58" right="0.5" top="0.7" bottom="0.77" header="0.53" footer="0.58"/>
  <pageSetup horizontalDpi="600" verticalDpi="6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2012-04-27T10:12:26Z</cp:lastPrinted>
  <dcterms:created xsi:type="dcterms:W3CDTF">1998-12-09T13:02:10Z</dcterms:created>
  <dcterms:modified xsi:type="dcterms:W3CDTF">2012-05-16T09:03:57Z</dcterms:modified>
  <cp:category/>
  <cp:version/>
  <cp:contentType/>
  <cp:contentStatus/>
</cp:coreProperties>
</file>