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'3a'!$A$6:$K$44</definedName>
  </definedNames>
  <calcPr fullCalcOnLoad="1"/>
</workbook>
</file>

<file path=xl/sharedStrings.xml><?xml version="1.0" encoding="utf-8"?>
<sst xmlns="http://schemas.openxmlformats.org/spreadsheetml/2006/main" count="108" uniqueCount="86">
  <si>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</si>
  <si>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</si>
  <si>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</si>
  <si>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</si>
  <si>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</si>
  <si>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</si>
  <si>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</si>
  <si>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</si>
  <si>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</si>
  <si>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</si>
  <si>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</si>
  <si>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</si>
  <si>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</si>
  <si>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900</t>
  </si>
  <si>
    <t>90095</t>
  </si>
  <si>
    <t>926</t>
  </si>
  <si>
    <t>92601</t>
  </si>
  <si>
    <t>6060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</si>
  <si>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</si>
  <si>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</si>
  <si>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</si>
  <si>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</si>
  <si>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</si>
  <si>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</si>
  <si>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</si>
  <si>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</si>
  <si>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</si>
  <si>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</si>
  <si>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</si>
  <si>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</si>
  <si>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</si>
  <si>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</si>
  <si>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</si>
  <si>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</si>
  <si>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8.</t>
  </si>
  <si>
    <t>9.</t>
  </si>
  <si>
    <t>6057</t>
  </si>
  <si>
    <t>Rewitalizacja miasta Sępólna Krajeńskiego</t>
  </si>
  <si>
    <t xml:space="preserve">Rozwój turystyki, rekreacji i sportu na terenie Pojezierza Krajeńskiego  </t>
  </si>
  <si>
    <t>rok budżetowy 2011 (8+9+10)</t>
  </si>
  <si>
    <t xml:space="preserve">Załącznik Nr 3 </t>
  </si>
  <si>
    <t>700</t>
  </si>
  <si>
    <t>70005</t>
  </si>
  <si>
    <t>Wykup budynku przy ulicy Przemysłowej</t>
  </si>
  <si>
    <t>Razem dział 700</t>
  </si>
  <si>
    <t>Budowa drogi Wilkowo-Wałdówko</t>
  </si>
  <si>
    <t>010</t>
  </si>
  <si>
    <t>Razem dział 010</t>
  </si>
  <si>
    <t>dochody własne jst</t>
  </si>
  <si>
    <t xml:space="preserve"> Zadania inwestycyjne w 2012 roku</t>
  </si>
  <si>
    <t>01010</t>
  </si>
  <si>
    <t>60014</t>
  </si>
  <si>
    <t>6300</t>
  </si>
  <si>
    <t>Dotacja celowa na pomoc finansową udzielana międzyjednostkami samorządu terytorialnego na dofinansowanie zadań inwestycyjnych i zakupów inwestycyjnych - dofinansowanie budowy chodników przy drogach powiatowych na terenie Gminy Sępólno Krajeńskie</t>
  </si>
  <si>
    <t>750</t>
  </si>
  <si>
    <t>Razem dział 750</t>
  </si>
  <si>
    <t>75095</t>
  </si>
  <si>
    <t>6067</t>
  </si>
  <si>
    <t>6069</t>
  </si>
  <si>
    <t>Dokumentacja projektowa na budowę wodociągów w Gminie Sępólno Krajeńskie( m.in.Włościbórz-Włościbórek)</t>
  </si>
  <si>
    <t>90001</t>
  </si>
  <si>
    <t>Inwestycja realizowana w latach 2008-2012 przy współudziale Gminy Więcbork. Projekt dofinansowany z RPO Województwa Kujawsko-Pomorskiego w ramach działania 6.2</t>
  </si>
  <si>
    <t>Dotacja dla powiatu</t>
  </si>
  <si>
    <t>Dokumentacja projektowa na kanalizacje sanitarną w Gminie Sępólno Krajeńskie(m.in. Trzciany-Włościbórz-Komierowo)</t>
  </si>
  <si>
    <t>Zakup komputerów z dostępem do Internetu dla miszkańców Gminy Sępólno Krajeńskie zagrożonych wykluczeniem cyfrowym</t>
  </si>
  <si>
    <t>Zadanie realizowane w latach 2012-2014 w ramach działania 8.1 PO Innowacyjna Gospodarka</t>
  </si>
  <si>
    <t>Zadanie realizowane w latach 2010-2012 -  dofinansowanie projektu z RPO WK-P w działaniu 7.1</t>
  </si>
  <si>
    <t>10.</t>
  </si>
  <si>
    <t>11.</t>
  </si>
  <si>
    <t>Zakup mikrobusu przystoasowanego do transportu osób niepełnosprawnych dla Gminy Sępólno Krajeńskie</t>
  </si>
  <si>
    <t>Dofinansowanie z PFRON</t>
  </si>
  <si>
    <t>do uchwały Nr XVI/99/11</t>
  </si>
  <si>
    <t>z dnia 29 grudnia  2011 r.</t>
  </si>
  <si>
    <t xml:space="preserve">Załącznik Nr ... </t>
  </si>
  <si>
    <t>do uchwały Nr XVIII/.../12</t>
  </si>
  <si>
    <t>z dnia 23 lutego 2012 r.</t>
  </si>
  <si>
    <t>Budowa ulicy Tartacznej w Sępólnie Krajeńskim</t>
  </si>
  <si>
    <t>7.</t>
  </si>
  <si>
    <t>12.</t>
  </si>
  <si>
    <t>Budowa kompleksów sportowych w ramach programu "Moje boiska - Orlik 2012" przy ZS w Wałdowie i w Lutowie</t>
  </si>
  <si>
    <t>801</t>
  </si>
  <si>
    <t>80101</t>
  </si>
  <si>
    <t>Termomodernizacja obiektu SP w Zbożu</t>
  </si>
  <si>
    <t>Termomodernizacja obiektu SP w Wiśniewie</t>
  </si>
  <si>
    <t>13.</t>
  </si>
  <si>
    <t>14.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</si>
</sst>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6" fillId="20" borderId="15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12" xfId="0" applyNumberFormat="1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/>
    </xf>
    <xf numFmtId="4" fontId="4" fillId="24" borderId="12" xfId="0" applyNumberFormat="1" applyFont="1" applyFill="1" applyBorder="1" applyAlignment="1">
      <alignment horizontal="right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zoomScalePageLayoutView="0" workbookViewId="0" topLeftCell="A32">
      <selection activeCell="E41" sqref="E41:E42"/>
    </sheetView>
  </sheetViews>
  <sheetFormatPr defaultColWidth="9.00390625" defaultRowHeight="12.75"/>
  <cols>
    <col min="1" max="1" width="3.625" style="4" customWidth="1"/>
    <col min="2" max="2" width="5.25390625" style="4" customWidth="1"/>
    <col min="3" max="3" width="6.75390625" style="4" customWidth="1"/>
    <col min="4" max="4" width="5.375" style="4" customWidth="1"/>
    <col min="5" max="5" width="37.87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1:10" ht="18.75">
      <c r="A1" s="82"/>
      <c r="B1" s="82"/>
      <c r="C1" s="82"/>
      <c r="I1" s="28" t="s">
        <v>73</v>
      </c>
      <c r="J1" s="28"/>
    </row>
    <row r="2" spans="9:10" ht="15">
      <c r="I2" s="29" t="s">
        <v>74</v>
      </c>
      <c r="J2" s="29"/>
    </row>
    <row r="3" spans="9:10" ht="15">
      <c r="I3" s="29" t="s">
        <v>20</v>
      </c>
      <c r="J3" s="29"/>
    </row>
    <row r="4" spans="9:10" ht="15">
      <c r="I4" s="29" t="s">
        <v>75</v>
      </c>
      <c r="J4" s="29"/>
    </row>
    <row r="6" spans="1:10" s="39" customFormat="1" ht="12">
      <c r="A6" s="66"/>
      <c r="B6" s="66"/>
      <c r="C6" s="66"/>
      <c r="D6" s="38"/>
      <c r="I6" s="40" t="s">
        <v>40</v>
      </c>
      <c r="J6" s="40"/>
    </row>
    <row r="7" spans="1:9" s="39" customFormat="1" ht="12">
      <c r="A7" s="38"/>
      <c r="B7" s="38"/>
      <c r="C7" s="38"/>
      <c r="D7" s="38"/>
      <c r="I7" s="39" t="s">
        <v>71</v>
      </c>
    </row>
    <row r="8" spans="1:9" s="39" customFormat="1" ht="12">
      <c r="A8" s="38"/>
      <c r="B8" s="38"/>
      <c r="C8" s="38"/>
      <c r="D8" s="38"/>
      <c r="I8" s="39" t="s">
        <v>20</v>
      </c>
    </row>
    <row r="9" spans="1:9" s="39" customFormat="1" ht="12">
      <c r="A9" s="38"/>
      <c r="B9" s="38"/>
      <c r="C9" s="38"/>
      <c r="D9" s="38"/>
      <c r="I9" s="39" t="s">
        <v>72</v>
      </c>
    </row>
    <row r="10" spans="1:12" ht="20.25" customHeight="1">
      <c r="A10" s="76" t="s">
        <v>49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5"/>
    </row>
    <row r="11" spans="1:11" ht="19.5" customHeight="1">
      <c r="A11" s="87" t="s">
        <v>3</v>
      </c>
      <c r="B11" s="87" t="s">
        <v>0</v>
      </c>
      <c r="C11" s="87" t="s">
        <v>1</v>
      </c>
      <c r="D11" s="87" t="s">
        <v>7</v>
      </c>
      <c r="E11" s="80" t="s">
        <v>8</v>
      </c>
      <c r="F11" s="80" t="s">
        <v>6</v>
      </c>
      <c r="G11" s="80" t="s">
        <v>4</v>
      </c>
      <c r="H11" s="80"/>
      <c r="I11" s="80"/>
      <c r="J11" s="80"/>
      <c r="K11" s="80" t="s">
        <v>33</v>
      </c>
    </row>
    <row r="12" spans="1:11" ht="19.5" customHeight="1">
      <c r="A12" s="87"/>
      <c r="B12" s="87"/>
      <c r="C12" s="87"/>
      <c r="D12" s="87"/>
      <c r="E12" s="80"/>
      <c r="F12" s="80"/>
      <c r="G12" s="80" t="s">
        <v>39</v>
      </c>
      <c r="H12" s="80" t="s">
        <v>9</v>
      </c>
      <c r="I12" s="80"/>
      <c r="J12" s="80"/>
      <c r="K12" s="81"/>
    </row>
    <row r="13" spans="1:11" ht="15" customHeight="1">
      <c r="A13" s="87"/>
      <c r="B13" s="87"/>
      <c r="C13" s="87"/>
      <c r="D13" s="87"/>
      <c r="E13" s="80"/>
      <c r="F13" s="80"/>
      <c r="G13" s="80"/>
      <c r="H13" s="80" t="s">
        <v>48</v>
      </c>
      <c r="I13" s="80" t="s">
        <v>5</v>
      </c>
      <c r="J13" s="77" t="s">
        <v>22</v>
      </c>
      <c r="K13" s="81"/>
    </row>
    <row r="14" spans="1:11" ht="15.75" customHeight="1">
      <c r="A14" s="87"/>
      <c r="B14" s="87"/>
      <c r="C14" s="87"/>
      <c r="D14" s="87"/>
      <c r="E14" s="80"/>
      <c r="F14" s="80"/>
      <c r="G14" s="80"/>
      <c r="H14" s="80"/>
      <c r="I14" s="80"/>
      <c r="J14" s="78"/>
      <c r="K14" s="81"/>
    </row>
    <row r="15" spans="1:11" ht="14.25" customHeight="1">
      <c r="A15" s="87"/>
      <c r="B15" s="87"/>
      <c r="C15" s="87"/>
      <c r="D15" s="87"/>
      <c r="E15" s="80"/>
      <c r="F15" s="80"/>
      <c r="G15" s="80"/>
      <c r="H15" s="80"/>
      <c r="I15" s="80"/>
      <c r="J15" s="79"/>
      <c r="K15" s="81"/>
    </row>
    <row r="16" spans="1:11" ht="15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s="10" customFormat="1" ht="42" customHeight="1">
      <c r="A17" s="11" t="s">
        <v>27</v>
      </c>
      <c r="B17" s="8" t="s">
        <v>46</v>
      </c>
      <c r="C17" s="8" t="s">
        <v>50</v>
      </c>
      <c r="D17" s="11">
        <v>6050</v>
      </c>
      <c r="E17" s="35" t="s">
        <v>59</v>
      </c>
      <c r="F17" s="30">
        <f>G17</f>
        <v>30000</v>
      </c>
      <c r="G17" s="30">
        <f>SUM(H17:J17)</f>
        <v>30000</v>
      </c>
      <c r="H17" s="30">
        <v>30000</v>
      </c>
      <c r="I17" s="30">
        <v>0</v>
      </c>
      <c r="J17" s="30">
        <v>0</v>
      </c>
      <c r="K17" s="33"/>
    </row>
    <row r="18" spans="1:11" s="18" customFormat="1" ht="25.5" customHeight="1">
      <c r="A18" s="43" t="s">
        <v>47</v>
      </c>
      <c r="B18" s="44"/>
      <c r="C18" s="44"/>
      <c r="D18" s="44"/>
      <c r="E18" s="45"/>
      <c r="F18" s="16">
        <f>SUM(F17)</f>
        <v>30000</v>
      </c>
      <c r="G18" s="16">
        <f>SUM(G17)</f>
        <v>30000</v>
      </c>
      <c r="H18" s="16">
        <f>SUM(H17)</f>
        <v>30000</v>
      </c>
      <c r="I18" s="16">
        <f>SUM(I17)</f>
        <v>0</v>
      </c>
      <c r="J18" s="16">
        <f>SUM(J17)</f>
        <v>0</v>
      </c>
      <c r="K18" s="17"/>
    </row>
    <row r="19" spans="1:11" s="10" customFormat="1" ht="89.25">
      <c r="A19" s="11" t="s">
        <v>28</v>
      </c>
      <c r="B19" s="8" t="s">
        <v>11</v>
      </c>
      <c r="C19" s="8" t="s">
        <v>51</v>
      </c>
      <c r="D19" s="8" t="s">
        <v>52</v>
      </c>
      <c r="E19" s="35" t="s">
        <v>53</v>
      </c>
      <c r="F19" s="30">
        <f>G19</f>
        <v>25000</v>
      </c>
      <c r="G19" s="30">
        <f>SUM(H19:J19)</f>
        <v>25000</v>
      </c>
      <c r="H19" s="9">
        <v>25000</v>
      </c>
      <c r="I19" s="9">
        <v>0</v>
      </c>
      <c r="J19" s="9">
        <v>0</v>
      </c>
      <c r="K19" s="36" t="s">
        <v>62</v>
      </c>
    </row>
    <row r="20" spans="1:11" s="10" customFormat="1" ht="24.75" customHeight="1">
      <c r="A20" s="11" t="s">
        <v>29</v>
      </c>
      <c r="B20" s="8" t="s">
        <v>11</v>
      </c>
      <c r="C20" s="8" t="s">
        <v>12</v>
      </c>
      <c r="D20" s="8" t="s">
        <v>10</v>
      </c>
      <c r="E20" s="35" t="s">
        <v>45</v>
      </c>
      <c r="F20" s="9">
        <f>G20</f>
        <v>200000</v>
      </c>
      <c r="G20" s="9">
        <f>H20+I20+J20</f>
        <v>200000</v>
      </c>
      <c r="H20" s="9">
        <v>200000</v>
      </c>
      <c r="I20" s="9">
        <v>0</v>
      </c>
      <c r="J20" s="9">
        <v>0</v>
      </c>
      <c r="K20" s="34"/>
    </row>
    <row r="21" spans="1:11" s="10" customFormat="1" ht="24.75" customHeight="1">
      <c r="A21" s="11" t="s">
        <v>30</v>
      </c>
      <c r="B21" s="8" t="s">
        <v>11</v>
      </c>
      <c r="C21" s="8" t="s">
        <v>12</v>
      </c>
      <c r="D21" s="8" t="s">
        <v>10</v>
      </c>
      <c r="E21" s="35" t="s">
        <v>76</v>
      </c>
      <c r="F21" s="9">
        <f>G21</f>
        <v>208469.36</v>
      </c>
      <c r="G21" s="9">
        <f>H21+I21+J21</f>
        <v>208469.36</v>
      </c>
      <c r="H21" s="9">
        <v>208469.36</v>
      </c>
      <c r="I21" s="9">
        <v>0</v>
      </c>
      <c r="J21" s="9">
        <v>0</v>
      </c>
      <c r="K21" s="34"/>
    </row>
    <row r="22" spans="1:11" ht="21" customHeight="1">
      <c r="A22" s="11" t="s">
        <v>31</v>
      </c>
      <c r="B22" s="12" t="s">
        <v>11</v>
      </c>
      <c r="C22" s="12" t="s">
        <v>12</v>
      </c>
      <c r="D22" s="12" t="s">
        <v>17</v>
      </c>
      <c r="E22" s="13" t="s">
        <v>21</v>
      </c>
      <c r="F22" s="9">
        <f>G22</f>
        <v>170000</v>
      </c>
      <c r="G22" s="9">
        <f>H22+I22+J22</f>
        <v>170000</v>
      </c>
      <c r="H22" s="14">
        <v>170000</v>
      </c>
      <c r="I22" s="14">
        <v>0</v>
      </c>
      <c r="J22" s="14">
        <v>0</v>
      </c>
      <c r="K22" s="15"/>
    </row>
    <row r="23" spans="1:11" s="19" customFormat="1" ht="22.5" customHeight="1">
      <c r="A23" s="43" t="s">
        <v>23</v>
      </c>
      <c r="B23" s="44"/>
      <c r="C23" s="44"/>
      <c r="D23" s="44"/>
      <c r="E23" s="45"/>
      <c r="F23" s="16">
        <f>SUM(F19:F22)</f>
        <v>603469.36</v>
      </c>
      <c r="G23" s="16">
        <f>SUM(G19:G22)</f>
        <v>603469.36</v>
      </c>
      <c r="H23" s="16">
        <f>SUM(H19:H22)</f>
        <v>603469.36</v>
      </c>
      <c r="I23" s="16">
        <f>SUM(I19:I22)</f>
        <v>0</v>
      </c>
      <c r="J23" s="16">
        <f>SUM(J19:J22)</f>
        <v>0</v>
      </c>
      <c r="K23" s="17"/>
    </row>
    <row r="24" spans="1:11" s="18" customFormat="1" ht="22.5" customHeight="1">
      <c r="A24" s="24" t="s">
        <v>32</v>
      </c>
      <c r="B24" s="24" t="s">
        <v>41</v>
      </c>
      <c r="C24" s="24" t="s">
        <v>42</v>
      </c>
      <c r="D24" s="24" t="s">
        <v>17</v>
      </c>
      <c r="E24" s="27" t="s">
        <v>43</v>
      </c>
      <c r="F24" s="25">
        <v>270000</v>
      </c>
      <c r="G24" s="9">
        <f>H24+I24+J24</f>
        <v>27000</v>
      </c>
      <c r="H24" s="25">
        <v>27000</v>
      </c>
      <c r="I24" s="25">
        <v>0</v>
      </c>
      <c r="J24" s="25">
        <v>0</v>
      </c>
      <c r="K24" s="26"/>
    </row>
    <row r="25" spans="1:11" s="18" customFormat="1" ht="25.5" customHeight="1">
      <c r="A25" s="43" t="s">
        <v>44</v>
      </c>
      <c r="B25" s="44"/>
      <c r="C25" s="44"/>
      <c r="D25" s="44"/>
      <c r="E25" s="45"/>
      <c r="F25" s="16">
        <f>SUM(F24)</f>
        <v>270000</v>
      </c>
      <c r="G25" s="16">
        <f>SUM(G24)</f>
        <v>27000</v>
      </c>
      <c r="H25" s="16">
        <f>SUM(H24)</f>
        <v>27000</v>
      </c>
      <c r="I25" s="16">
        <f>SUM(I24)</f>
        <v>0</v>
      </c>
      <c r="J25" s="16">
        <f>SUM(J24)</f>
        <v>0</v>
      </c>
      <c r="K25" s="17"/>
    </row>
    <row r="26" spans="1:11" s="18" customFormat="1" ht="22.5" customHeight="1">
      <c r="A26" s="56" t="s">
        <v>77</v>
      </c>
      <c r="B26" s="56" t="s">
        <v>54</v>
      </c>
      <c r="C26" s="56" t="s">
        <v>56</v>
      </c>
      <c r="D26" s="24" t="s">
        <v>57</v>
      </c>
      <c r="E26" s="57" t="s">
        <v>64</v>
      </c>
      <c r="F26" s="59">
        <v>901680</v>
      </c>
      <c r="G26" s="9">
        <f>H26+I26+J26</f>
        <v>624631</v>
      </c>
      <c r="H26" s="25">
        <v>0</v>
      </c>
      <c r="I26" s="25">
        <v>0</v>
      </c>
      <c r="J26" s="25">
        <v>624631</v>
      </c>
      <c r="K26" s="61" t="s">
        <v>65</v>
      </c>
    </row>
    <row r="27" spans="1:11" s="18" customFormat="1" ht="22.5" customHeight="1">
      <c r="A27" s="56"/>
      <c r="B27" s="56"/>
      <c r="C27" s="56"/>
      <c r="D27" s="24" t="s">
        <v>58</v>
      </c>
      <c r="E27" s="58"/>
      <c r="F27" s="60"/>
      <c r="G27" s="9">
        <f>H27+I27+J27</f>
        <v>110229</v>
      </c>
      <c r="H27" s="25">
        <v>110229</v>
      </c>
      <c r="I27" s="25">
        <v>0</v>
      </c>
      <c r="J27" s="25">
        <v>0</v>
      </c>
      <c r="K27" s="62"/>
    </row>
    <row r="28" spans="1:11" s="18" customFormat="1" ht="25.5" customHeight="1">
      <c r="A28" s="43" t="s">
        <v>55</v>
      </c>
      <c r="B28" s="44"/>
      <c r="C28" s="44"/>
      <c r="D28" s="44"/>
      <c r="E28" s="45"/>
      <c r="F28" s="16">
        <f>SUM(F26:F27)</f>
        <v>901680</v>
      </c>
      <c r="G28" s="16">
        <f>SUM(G26:G27)</f>
        <v>734860</v>
      </c>
      <c r="H28" s="16">
        <f>SUM(H26:H27)</f>
        <v>110229</v>
      </c>
      <c r="I28" s="16">
        <f>SUM(I26:I27)</f>
        <v>0</v>
      </c>
      <c r="J28" s="16">
        <f>SUM(J26:J27)</f>
        <v>624631</v>
      </c>
      <c r="K28" s="17"/>
    </row>
    <row r="29" spans="1:11" s="10" customFormat="1" ht="25.5" customHeight="1">
      <c r="A29" s="8" t="s">
        <v>34</v>
      </c>
      <c r="B29" s="8" t="s">
        <v>80</v>
      </c>
      <c r="C29" s="8" t="s">
        <v>81</v>
      </c>
      <c r="D29" s="8" t="s">
        <v>10</v>
      </c>
      <c r="E29" s="41" t="s">
        <v>82</v>
      </c>
      <c r="F29" s="9">
        <v>13000</v>
      </c>
      <c r="G29" s="9">
        <f>SUM(H29:J29)</f>
        <v>8000</v>
      </c>
      <c r="H29" s="9">
        <v>8000</v>
      </c>
      <c r="I29" s="9">
        <v>0</v>
      </c>
      <c r="J29" s="9">
        <v>0</v>
      </c>
      <c r="K29" s="6"/>
    </row>
    <row r="30" spans="1:11" s="10" customFormat="1" ht="25.5" customHeight="1">
      <c r="A30" s="8" t="s">
        <v>35</v>
      </c>
      <c r="B30" s="8" t="s">
        <v>80</v>
      </c>
      <c r="C30" s="8" t="s">
        <v>81</v>
      </c>
      <c r="D30" s="8" t="s">
        <v>10</v>
      </c>
      <c r="E30" s="41" t="s">
        <v>83</v>
      </c>
      <c r="F30" s="9">
        <f>G30</f>
        <v>9550</v>
      </c>
      <c r="G30" s="9">
        <f>SUM(H30:J30)</f>
        <v>9550</v>
      </c>
      <c r="H30" s="9">
        <v>9550</v>
      </c>
      <c r="I30" s="9">
        <v>0</v>
      </c>
      <c r="J30" s="9">
        <v>0</v>
      </c>
      <c r="K30" s="6"/>
    </row>
    <row r="31" spans="1:11" ht="48" customHeight="1">
      <c r="A31" s="2" t="s">
        <v>67</v>
      </c>
      <c r="B31" s="2">
        <v>801</v>
      </c>
      <c r="C31" s="2">
        <v>80113</v>
      </c>
      <c r="D31" s="2">
        <v>6060</v>
      </c>
      <c r="E31" s="37" t="s">
        <v>69</v>
      </c>
      <c r="F31" s="7">
        <f>G31</f>
        <v>140000</v>
      </c>
      <c r="G31" s="9">
        <f>H31+I31+J31</f>
        <v>140000</v>
      </c>
      <c r="H31" s="7">
        <v>80450</v>
      </c>
      <c r="I31" s="7">
        <v>0</v>
      </c>
      <c r="J31" s="7">
        <v>59550</v>
      </c>
      <c r="K31" s="32" t="s">
        <v>70</v>
      </c>
    </row>
    <row r="32" spans="1:11" s="18" customFormat="1" ht="25.5" customHeight="1">
      <c r="A32" s="43" t="s">
        <v>24</v>
      </c>
      <c r="B32" s="44"/>
      <c r="C32" s="44"/>
      <c r="D32" s="44"/>
      <c r="E32" s="45"/>
      <c r="F32" s="16">
        <f>SUM(F29:F31)</f>
        <v>162550</v>
      </c>
      <c r="G32" s="16">
        <f>SUM(G29:G31)</f>
        <v>157550</v>
      </c>
      <c r="H32" s="16">
        <f>SUM(H29:H31)</f>
        <v>98000</v>
      </c>
      <c r="I32" s="16">
        <f>SUM(I29:I31)</f>
        <v>0</v>
      </c>
      <c r="J32" s="16">
        <f>SUM(J29:J31)</f>
        <v>59550</v>
      </c>
      <c r="K32" s="17"/>
    </row>
    <row r="33" spans="1:11" s="10" customFormat="1" ht="40.5" customHeight="1">
      <c r="A33" s="2" t="s">
        <v>68</v>
      </c>
      <c r="B33" s="8" t="s">
        <v>13</v>
      </c>
      <c r="C33" s="8" t="s">
        <v>60</v>
      </c>
      <c r="D33" s="8" t="s">
        <v>10</v>
      </c>
      <c r="E33" s="13" t="s">
        <v>63</v>
      </c>
      <c r="F33" s="7">
        <f>G33</f>
        <v>100000</v>
      </c>
      <c r="G33" s="9">
        <f>H33+I33+J33</f>
        <v>100000</v>
      </c>
      <c r="H33" s="9">
        <v>100000</v>
      </c>
      <c r="I33" s="9">
        <v>0</v>
      </c>
      <c r="J33" s="9">
        <v>0</v>
      </c>
      <c r="K33" s="31"/>
    </row>
    <row r="34" spans="1:11" s="10" customFormat="1" ht="26.25" customHeight="1">
      <c r="A34" s="42" t="s">
        <v>78</v>
      </c>
      <c r="B34" s="52" t="s">
        <v>13</v>
      </c>
      <c r="C34" s="52" t="s">
        <v>14</v>
      </c>
      <c r="D34" s="8" t="s">
        <v>10</v>
      </c>
      <c r="E34" s="53" t="s">
        <v>37</v>
      </c>
      <c r="F34" s="49">
        <v>2951832.21</v>
      </c>
      <c r="G34" s="9">
        <f aca="true" t="shared" si="0" ref="G34:G42">H34+I34+J34</f>
        <v>110000</v>
      </c>
      <c r="H34" s="9">
        <f>10000+100000</f>
        <v>110000</v>
      </c>
      <c r="I34" s="9">
        <v>0</v>
      </c>
      <c r="J34" s="9">
        <v>0</v>
      </c>
      <c r="K34" s="46" t="s">
        <v>66</v>
      </c>
    </row>
    <row r="35" spans="1:11" s="10" customFormat="1" ht="24.75" customHeight="1">
      <c r="A35" s="42"/>
      <c r="B35" s="52"/>
      <c r="C35" s="52"/>
      <c r="D35" s="8" t="s">
        <v>36</v>
      </c>
      <c r="E35" s="54"/>
      <c r="F35" s="50"/>
      <c r="G35" s="9">
        <f t="shared" si="0"/>
        <v>806130</v>
      </c>
      <c r="H35" s="9">
        <v>0</v>
      </c>
      <c r="I35" s="9">
        <v>0</v>
      </c>
      <c r="J35" s="9">
        <v>806130</v>
      </c>
      <c r="K35" s="47"/>
    </row>
    <row r="36" spans="1:11" s="10" customFormat="1" ht="21" customHeight="1">
      <c r="A36" s="42"/>
      <c r="B36" s="52"/>
      <c r="C36" s="52"/>
      <c r="D36" s="8" t="s">
        <v>18</v>
      </c>
      <c r="E36" s="55"/>
      <c r="F36" s="51"/>
      <c r="G36" s="9">
        <f t="shared" si="0"/>
        <v>545703</v>
      </c>
      <c r="H36" s="9">
        <v>545703</v>
      </c>
      <c r="I36" s="9">
        <v>0</v>
      </c>
      <c r="J36" s="9">
        <v>0</v>
      </c>
      <c r="K36" s="48"/>
    </row>
    <row r="37" spans="1:11" s="18" customFormat="1" ht="25.5" customHeight="1">
      <c r="A37" s="43" t="s">
        <v>25</v>
      </c>
      <c r="B37" s="44"/>
      <c r="C37" s="44"/>
      <c r="D37" s="44"/>
      <c r="E37" s="45"/>
      <c r="F37" s="16">
        <f>SUM(F33+F34)</f>
        <v>3051832.21</v>
      </c>
      <c r="G37" s="16">
        <f>SUM(G33+G34+G35+G36)</f>
        <v>1561833</v>
      </c>
      <c r="H37" s="16">
        <f>SUM(H33+H34+H35+H36)</f>
        <v>755703</v>
      </c>
      <c r="I37" s="16">
        <f>SUM(I33+I34+I35+I36)</f>
        <v>0</v>
      </c>
      <c r="J37" s="16">
        <f>SUM(J33+J34+J35+J36)</f>
        <v>806130</v>
      </c>
      <c r="K37" s="17"/>
    </row>
    <row r="38" spans="1:11" s="10" customFormat="1" ht="22.5" customHeight="1">
      <c r="A38" s="67" t="s">
        <v>84</v>
      </c>
      <c r="B38" s="70" t="s">
        <v>15</v>
      </c>
      <c r="C38" s="70" t="s">
        <v>16</v>
      </c>
      <c r="D38" s="8" t="s">
        <v>10</v>
      </c>
      <c r="E38" s="73" t="s">
        <v>38</v>
      </c>
      <c r="F38" s="63">
        <v>18341746.38</v>
      </c>
      <c r="G38" s="9">
        <f t="shared" si="0"/>
        <v>76966.15</v>
      </c>
      <c r="H38" s="9">
        <f>20000+56966.15</f>
        <v>76966.15</v>
      </c>
      <c r="I38" s="9">
        <v>0</v>
      </c>
      <c r="J38" s="9">
        <v>0</v>
      </c>
      <c r="K38" s="83" t="s">
        <v>61</v>
      </c>
    </row>
    <row r="39" spans="1:11" s="10" customFormat="1" ht="24.75" customHeight="1">
      <c r="A39" s="68"/>
      <c r="B39" s="71"/>
      <c r="C39" s="71"/>
      <c r="D39" s="8" t="s">
        <v>36</v>
      </c>
      <c r="E39" s="74"/>
      <c r="F39" s="64"/>
      <c r="G39" s="9">
        <f t="shared" si="0"/>
        <v>1824630</v>
      </c>
      <c r="H39" s="9">
        <v>0</v>
      </c>
      <c r="I39" s="9">
        <v>0</v>
      </c>
      <c r="J39" s="9">
        <v>1824630</v>
      </c>
      <c r="K39" s="84"/>
    </row>
    <row r="40" spans="1:11" ht="27" customHeight="1">
      <c r="A40" s="69"/>
      <c r="B40" s="72"/>
      <c r="C40" s="72"/>
      <c r="D40" s="12" t="s">
        <v>18</v>
      </c>
      <c r="E40" s="75"/>
      <c r="F40" s="65"/>
      <c r="G40" s="9">
        <f t="shared" si="0"/>
        <v>2314350</v>
      </c>
      <c r="H40" s="14">
        <v>1010635</v>
      </c>
      <c r="I40" s="14">
        <v>0</v>
      </c>
      <c r="J40" s="14">
        <v>1303715</v>
      </c>
      <c r="K40" s="85"/>
    </row>
    <row r="41" spans="1:11" ht="27" customHeight="1">
      <c r="A41" s="42" t="s">
        <v>85</v>
      </c>
      <c r="B41" s="52" t="s">
        <v>15</v>
      </c>
      <c r="C41" s="70" t="s">
        <v>16</v>
      </c>
      <c r="D41" s="12" t="s">
        <v>36</v>
      </c>
      <c r="E41" s="88" t="s">
        <v>79</v>
      </c>
      <c r="F41" s="90">
        <f>G42+G41</f>
        <v>639140.2</v>
      </c>
      <c r="G41" s="9">
        <f t="shared" si="0"/>
        <v>119156.45</v>
      </c>
      <c r="H41" s="14">
        <v>0</v>
      </c>
      <c r="I41" s="14">
        <v>0</v>
      </c>
      <c r="J41" s="14">
        <v>119156.45</v>
      </c>
      <c r="K41" s="83"/>
    </row>
    <row r="42" spans="1:11" ht="38.25" customHeight="1">
      <c r="A42" s="42"/>
      <c r="B42" s="52"/>
      <c r="C42" s="72"/>
      <c r="D42" s="12" t="s">
        <v>18</v>
      </c>
      <c r="E42" s="89"/>
      <c r="F42" s="91"/>
      <c r="G42" s="9">
        <f t="shared" si="0"/>
        <v>519983.75</v>
      </c>
      <c r="H42" s="14">
        <v>519983.75</v>
      </c>
      <c r="I42" s="14">
        <v>0</v>
      </c>
      <c r="J42" s="14">
        <v>0</v>
      </c>
      <c r="K42" s="85"/>
    </row>
    <row r="43" spans="1:11" s="19" customFormat="1" ht="22.5" customHeight="1">
      <c r="A43" s="43" t="s">
        <v>26</v>
      </c>
      <c r="B43" s="44"/>
      <c r="C43" s="44"/>
      <c r="D43" s="44"/>
      <c r="E43" s="45"/>
      <c r="F43" s="16">
        <f>F38+F41</f>
        <v>18980886.58</v>
      </c>
      <c r="G43" s="16">
        <f>G38+G39+G40+G42+G41</f>
        <v>4855086.350000001</v>
      </c>
      <c r="H43" s="16">
        <f>H38+H39+H40+H42</f>
        <v>1607584.9</v>
      </c>
      <c r="I43" s="16">
        <f>I38+I39+I40+I42</f>
        <v>0</v>
      </c>
      <c r="J43" s="16">
        <f>J38+J39+J40+J42</f>
        <v>3128345</v>
      </c>
      <c r="K43" s="17"/>
    </row>
    <row r="44" spans="1:11" ht="27" customHeight="1">
      <c r="A44" s="86" t="s">
        <v>19</v>
      </c>
      <c r="B44" s="86"/>
      <c r="C44" s="86"/>
      <c r="D44" s="86"/>
      <c r="E44" s="86"/>
      <c r="F44" s="21">
        <f>F18+F23+F25+F28+F32+F37+F43</f>
        <v>24000418.15</v>
      </c>
      <c r="G44" s="21">
        <f>G18+G23+G25+G28+G32+G37+G43</f>
        <v>7969798.710000001</v>
      </c>
      <c r="H44" s="21">
        <f>H18+H23+H25+H28+H32+H37+H43</f>
        <v>3231986.26</v>
      </c>
      <c r="I44" s="21">
        <f>I18+I23+I25+I28+I32+I37+I43</f>
        <v>0</v>
      </c>
      <c r="J44" s="21">
        <f>J18+J23+J25+J28+J32+J37+J43</f>
        <v>4618656</v>
      </c>
      <c r="K44" s="20" t="s">
        <v>2</v>
      </c>
    </row>
    <row r="45" ht="14.25" customHeight="1"/>
    <row r="46" ht="12.75">
      <c r="F46" s="22"/>
    </row>
    <row r="47" ht="8.25" customHeight="1"/>
    <row r="48" spans="6:9" ht="13.5" customHeight="1">
      <c r="F48" s="22"/>
      <c r="I48" s="23"/>
    </row>
    <row r="49" ht="2.25" customHeight="1"/>
    <row r="50" ht="12.75">
      <c r="F50" s="22"/>
    </row>
  </sheetData>
  <sheetProtection/>
  <mergeCells count="48">
    <mergeCell ref="F41:F42"/>
    <mergeCell ref="K41:K42"/>
    <mergeCell ref="A41:A42"/>
    <mergeCell ref="B41:B42"/>
    <mergeCell ref="C41:C42"/>
    <mergeCell ref="E41:E42"/>
    <mergeCell ref="A1:C1"/>
    <mergeCell ref="K38:K40"/>
    <mergeCell ref="A25:E25"/>
    <mergeCell ref="A44:E44"/>
    <mergeCell ref="A11:A15"/>
    <mergeCell ref="B11:B15"/>
    <mergeCell ref="C11:C15"/>
    <mergeCell ref="E11:E15"/>
    <mergeCell ref="D11:D15"/>
    <mergeCell ref="H12:J12"/>
    <mergeCell ref="A43:E43"/>
    <mergeCell ref="E38:E40"/>
    <mergeCell ref="A10:K10"/>
    <mergeCell ref="J13:J15"/>
    <mergeCell ref="F11:F15"/>
    <mergeCell ref="I13:I15"/>
    <mergeCell ref="G12:G15"/>
    <mergeCell ref="H13:H15"/>
    <mergeCell ref="K11:K15"/>
    <mergeCell ref="G11:J11"/>
    <mergeCell ref="F38:F40"/>
    <mergeCell ref="A6:C6"/>
    <mergeCell ref="A38:A40"/>
    <mergeCell ref="B38:B40"/>
    <mergeCell ref="C38:C40"/>
    <mergeCell ref="A18:E18"/>
    <mergeCell ref="A23:E23"/>
    <mergeCell ref="A28:E28"/>
    <mergeCell ref="A26:A27"/>
    <mergeCell ref="B26:B27"/>
    <mergeCell ref="C26:C27"/>
    <mergeCell ref="E26:E27"/>
    <mergeCell ref="F26:F27"/>
    <mergeCell ref="K26:K27"/>
    <mergeCell ref="A32:E32"/>
    <mergeCell ref="K34:K36"/>
    <mergeCell ref="F34:F36"/>
    <mergeCell ref="A37:E37"/>
    <mergeCell ref="A34:A36"/>
    <mergeCell ref="B34:B36"/>
    <mergeCell ref="C34:C36"/>
    <mergeCell ref="E34:E36"/>
  </mergeCells>
  <printOptions horizontalCentered="1"/>
  <pageMargins left="0.58" right="0.5" top="0.7" bottom="0.77" header="0.53" footer="0.58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2012-02-14T10:30:58Z</cp:lastPrinted>
  <dcterms:created xsi:type="dcterms:W3CDTF">1998-12-09T13:02:10Z</dcterms:created>
  <dcterms:modified xsi:type="dcterms:W3CDTF">2012-02-14T10:31:50Z</dcterms:modified>
  <cp:category/>
  <cp:version/>
  <cp:contentType/>
  <cp:contentStatus/>
</cp:coreProperties>
</file>