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<sst xmlns="http://schemas.openxmlformats.org/spreadsheetml/2006/main" count="114" uniqueCount="84">
  <si>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</si>
  <si>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</si>
  <si>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</si>
  <si>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</si>
  <si>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</si>
  <si>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</si>
  <si>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</si>
  <si>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</si>
  <si>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z tego źródła finansowania</t>
  </si>
  <si>
    <t>dochody własne jst</t>
  </si>
  <si>
    <t>kredyty
i pożyczki</t>
  </si>
  <si>
    <t>801</t>
  </si>
  <si>
    <t>6050</t>
  </si>
  <si>
    <t>926</t>
  </si>
  <si>
    <t>92601</t>
  </si>
  <si>
    <t>Ogółem</t>
  </si>
  <si>
    <t>x</t>
  </si>
  <si>
    <t>1.</t>
  </si>
  <si>
    <t>2.</t>
  </si>
  <si>
    <t>3.</t>
  </si>
  <si>
    <t>2011 r.</t>
  </si>
  <si>
    <t>4.</t>
  </si>
  <si>
    <t>80104</t>
  </si>
  <si>
    <t>Rady Miejskiej w Sępólnie Krajeńskim</t>
  </si>
  <si>
    <t>Budowa sali rehabilitacyjnej z częścią soocjalną oraz magazynem podręcznym na potrzeby Gminnego Przedszkola Nr 1 z Oddziałem Integracyjnym w Sępólnie Krajeńskim</t>
  </si>
  <si>
    <t>2012 r.</t>
  </si>
  <si>
    <t>środki pozyskane z innych  źródeł</t>
  </si>
  <si>
    <t>010</t>
  </si>
  <si>
    <t>01010</t>
  </si>
  <si>
    <t>900</t>
  </si>
  <si>
    <t>90001</t>
  </si>
  <si>
    <t>01041</t>
  </si>
  <si>
    <t>6059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</si>
  <si>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</si>
  <si>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>rok budżetowy 2010 (8+9+10)</t>
  </si>
  <si>
    <t>5.</t>
  </si>
  <si>
    <t>6.</t>
  </si>
  <si>
    <t>90095</t>
  </si>
  <si>
    <t>Termomodernizacja budynku ośrodka zdrowia przy ulicy Szkolnej 4 w Sępólnie Krajeńskim</t>
  </si>
  <si>
    <t>921</t>
  </si>
  <si>
    <t>92109</t>
  </si>
  <si>
    <t>Termomodernizacja Wiejskiego Ośrodka Kultury w Wałdowie</t>
  </si>
  <si>
    <t>Uwagi</t>
  </si>
  <si>
    <t>Inwestycja realizowana w latach 2009-2010</t>
  </si>
  <si>
    <t>Budowa wodociągów: Radońsk-Iłowo-Jazdrowo oraz Trzciany - Piaseczno wybudowanie - Sikorz</t>
  </si>
  <si>
    <t>Zadanie realizowane w latach 2009-2010</t>
  </si>
  <si>
    <t>Projekt kluczowy - zabezpieczenie wkładu własnego, inwestycja realizowana w latach 2008-2012</t>
  </si>
  <si>
    <t>do uchwały nr XL/296/09</t>
  </si>
  <si>
    <t>z dnia 29 grudnia 2009 r.</t>
  </si>
  <si>
    <t>8.</t>
  </si>
  <si>
    <t>854</t>
  </si>
  <si>
    <t>85404</t>
  </si>
  <si>
    <t>Centrum Edukacji Małego Dziecka i Rodziny</t>
  </si>
  <si>
    <t>Przewidywane dofinansowanie w wysokości 1 170 000 zł</t>
  </si>
  <si>
    <t>Realizacja Programu Odnowy Wsi - remonty świetlic i place zabaw</t>
  </si>
  <si>
    <t>600</t>
  </si>
  <si>
    <t>60016</t>
  </si>
  <si>
    <t>Budowa ulic za Zespołem Szkół Nr 1 w Sępólnie Krajeńskim</t>
  </si>
  <si>
    <t>Przewidywane dofinansowanie w wysokości 500 000 zł (RPO WK-P)</t>
  </si>
  <si>
    <t>9.</t>
  </si>
  <si>
    <t>Modernizacja Sali widowiskowej Centrum Kultury i Sztuki w Sępólnie Krajeńskim</t>
  </si>
  <si>
    <t>10.</t>
  </si>
  <si>
    <t>11.</t>
  </si>
  <si>
    <t>Przewidywane dofinansowanie z RPO WK-P</t>
  </si>
  <si>
    <t>12.</t>
  </si>
  <si>
    <t>Budowa kanalizacji sanitarnej i deszczowej w Sępólnie Krajeńskim - uzupełnienie systemu</t>
  </si>
  <si>
    <t>Przewidywane dofinansowanie(RPO WK-P)</t>
  </si>
  <si>
    <t>Budowa sieci kanalizacji sanitarnej i deszczowej Sępólno Krajeńskie-Kawle-cz. Etapu III, IV, VI</t>
  </si>
  <si>
    <t>6057</t>
  </si>
  <si>
    <t>Załącznik nr 4</t>
  </si>
  <si>
    <t>13.</t>
  </si>
  <si>
    <t>Termomodrenizacja budynku Świetlicy Wiejskiej we Włościborzu</t>
  </si>
  <si>
    <t>Inwestycja realizowana w latach 2010-2011</t>
  </si>
  <si>
    <t>do uchwały nr LII/…./10</t>
  </si>
  <si>
    <t>z dnia 28 października 2010 r.</t>
  </si>
  <si>
    <t>800</t>
  </si>
  <si>
    <t>80001</t>
  </si>
  <si>
    <t>Poprawa infrastruktury edukacyjnej w Gminie Sępólno Krajeńskie</t>
  </si>
  <si>
    <t>2013r</t>
  </si>
  <si>
    <t>Przewidywane dofinansowanie w wysokości 65% (RPO WK-P)</t>
  </si>
  <si>
    <t>Nowoczesne pracownie kluczem do przyszłości</t>
  </si>
  <si>
    <t>7.</t>
  </si>
  <si>
    <t>14.</t>
  </si>
  <si>
    <t>Limity wydatków na wieloletnie programy inwestycyjne w latach 2010 - 2013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</si>
</sst>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00390625" style="9" customWidth="1"/>
    <col min="2" max="2" width="5.00390625" style="9" customWidth="1"/>
    <col min="3" max="3" width="5.7109375" style="9" customWidth="1"/>
    <col min="4" max="4" width="4.8515625" style="9" customWidth="1"/>
    <col min="5" max="5" width="30.00390625" style="9" customWidth="1"/>
    <col min="6" max="6" width="11.421875" style="9" customWidth="1"/>
    <col min="7" max="7" width="11.28125" style="9" customWidth="1"/>
    <col min="8" max="8" width="10.00390625" style="9" customWidth="1"/>
    <col min="9" max="9" width="9.7109375" style="9" customWidth="1"/>
    <col min="10" max="10" width="10.57421875" style="9" customWidth="1"/>
    <col min="11" max="11" width="10.8515625" style="9" bestFit="1" customWidth="1"/>
    <col min="12" max="12" width="10.28125" style="9" customWidth="1"/>
    <col min="13" max="13" width="9.421875" style="9" customWidth="1"/>
    <col min="14" max="14" width="18.00390625" style="9" customWidth="1"/>
    <col min="15" max="45" width="9.140625" style="10" customWidth="1"/>
    <col min="46" max="16384" width="9.140625" style="9" customWidth="1"/>
  </cols>
  <sheetData>
    <row r="1" spans="11:13" ht="18.75">
      <c r="K1" s="65" t="s">
        <v>69</v>
      </c>
      <c r="L1" s="65"/>
      <c r="M1" s="34"/>
    </row>
    <row r="2" spans="11:13" ht="15" customHeight="1">
      <c r="K2" s="35" t="s">
        <v>73</v>
      </c>
      <c r="L2" s="34"/>
      <c r="M2" s="34"/>
    </row>
    <row r="3" spans="11:13" ht="15" customHeight="1">
      <c r="K3" s="35" t="s">
        <v>23</v>
      </c>
      <c r="L3" s="34"/>
      <c r="M3" s="34"/>
    </row>
    <row r="4" spans="11:13" ht="15">
      <c r="K4" s="35" t="s">
        <v>74</v>
      </c>
      <c r="L4" s="36"/>
      <c r="M4" s="36"/>
    </row>
    <row r="6" spans="1:14" ht="14.25">
      <c r="A6" s="8"/>
      <c r="K6" s="46" t="s">
        <v>0</v>
      </c>
      <c r="L6" s="46"/>
      <c r="M6" s="46"/>
      <c r="N6" s="46"/>
    </row>
    <row r="7" spans="1:14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8" t="s">
        <v>47</v>
      </c>
      <c r="L7" s="48"/>
      <c r="M7" s="48"/>
      <c r="N7" s="48"/>
    </row>
    <row r="8" spans="1:14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48" t="s">
        <v>23</v>
      </c>
      <c r="L8" s="48"/>
      <c r="M8" s="48"/>
      <c r="N8" s="48"/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48" t="s">
        <v>48</v>
      </c>
      <c r="L9" s="48"/>
      <c r="M9" s="48"/>
      <c r="N9" s="48"/>
    </row>
    <row r="10" spans="1:14" ht="20.25" customHeight="1">
      <c r="A10" s="47" t="s">
        <v>83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45" s="14" customFormat="1" ht="19.5" customHeight="1">
      <c r="A11" s="73" t="s">
        <v>1</v>
      </c>
      <c r="B11" s="73" t="s">
        <v>2</v>
      </c>
      <c r="C11" s="73" t="s">
        <v>3</v>
      </c>
      <c r="D11" s="73" t="s">
        <v>4</v>
      </c>
      <c r="E11" s="45" t="s">
        <v>5</v>
      </c>
      <c r="F11" s="45" t="s">
        <v>6</v>
      </c>
      <c r="G11" s="62" t="s">
        <v>7</v>
      </c>
      <c r="H11" s="63"/>
      <c r="I11" s="63"/>
      <c r="J11" s="63"/>
      <c r="K11" s="63"/>
      <c r="L11" s="63"/>
      <c r="M11" s="64"/>
      <c r="N11" s="45" t="s">
        <v>42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14" customFormat="1" ht="19.5" customHeight="1">
      <c r="A12" s="73"/>
      <c r="B12" s="73"/>
      <c r="C12" s="73"/>
      <c r="D12" s="73"/>
      <c r="E12" s="45"/>
      <c r="F12" s="45"/>
      <c r="G12" s="45" t="s">
        <v>34</v>
      </c>
      <c r="H12" s="62" t="s">
        <v>8</v>
      </c>
      <c r="I12" s="63"/>
      <c r="J12" s="63"/>
      <c r="K12" s="63"/>
      <c r="L12" s="63"/>
      <c r="M12" s="64"/>
      <c r="N12" s="8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14" customFormat="1" ht="29.25" customHeight="1">
      <c r="A13" s="73"/>
      <c r="B13" s="73"/>
      <c r="C13" s="73"/>
      <c r="D13" s="73"/>
      <c r="E13" s="45"/>
      <c r="F13" s="45"/>
      <c r="G13" s="45"/>
      <c r="H13" s="66" t="s">
        <v>9</v>
      </c>
      <c r="I13" s="66" t="s">
        <v>10</v>
      </c>
      <c r="J13" s="66" t="s">
        <v>26</v>
      </c>
      <c r="K13" s="67" t="s">
        <v>20</v>
      </c>
      <c r="L13" s="67" t="s">
        <v>25</v>
      </c>
      <c r="M13" s="58" t="s">
        <v>78</v>
      </c>
      <c r="N13" s="8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14" customFormat="1" ht="19.5" customHeight="1">
      <c r="A14" s="73"/>
      <c r="B14" s="73"/>
      <c r="C14" s="73"/>
      <c r="D14" s="73"/>
      <c r="E14" s="45"/>
      <c r="F14" s="45"/>
      <c r="G14" s="45"/>
      <c r="H14" s="66"/>
      <c r="I14" s="66"/>
      <c r="J14" s="66"/>
      <c r="K14" s="68"/>
      <c r="L14" s="68"/>
      <c r="M14" s="59"/>
      <c r="N14" s="8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14" customFormat="1" ht="8.25" customHeight="1">
      <c r="A15" s="73"/>
      <c r="B15" s="73"/>
      <c r="C15" s="73"/>
      <c r="D15" s="73"/>
      <c r="E15" s="45"/>
      <c r="F15" s="45"/>
      <c r="G15" s="45"/>
      <c r="H15" s="66"/>
      <c r="I15" s="66"/>
      <c r="J15" s="66"/>
      <c r="K15" s="44"/>
      <c r="L15" s="44"/>
      <c r="M15" s="60"/>
      <c r="N15" s="8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17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14" s="20" customFormat="1" ht="33.75">
      <c r="A17" s="30" t="s">
        <v>17</v>
      </c>
      <c r="B17" s="2" t="s">
        <v>27</v>
      </c>
      <c r="C17" s="2" t="s">
        <v>28</v>
      </c>
      <c r="D17" s="2" t="s">
        <v>12</v>
      </c>
      <c r="E17" s="31" t="s">
        <v>44</v>
      </c>
      <c r="F17" s="3">
        <v>1319000</v>
      </c>
      <c r="G17" s="3">
        <f>SUM(H17:J17)</f>
        <v>510000</v>
      </c>
      <c r="H17" s="3">
        <f>102500+100000</f>
        <v>202500</v>
      </c>
      <c r="I17" s="3">
        <v>307500</v>
      </c>
      <c r="J17" s="3">
        <v>0</v>
      </c>
      <c r="K17" s="18">
        <v>0</v>
      </c>
      <c r="L17" s="3">
        <v>0</v>
      </c>
      <c r="M17" s="3"/>
      <c r="N17" s="19" t="s">
        <v>45</v>
      </c>
    </row>
    <row r="18" spans="1:14" s="20" customFormat="1" ht="48" customHeight="1">
      <c r="A18" s="58" t="s">
        <v>18</v>
      </c>
      <c r="B18" s="75" t="s">
        <v>27</v>
      </c>
      <c r="C18" s="75" t="s">
        <v>31</v>
      </c>
      <c r="D18" s="23" t="s">
        <v>68</v>
      </c>
      <c r="E18" s="67" t="s">
        <v>54</v>
      </c>
      <c r="F18" s="80">
        <v>636824.31</v>
      </c>
      <c r="G18" s="3">
        <f aca="true" t="shared" si="0" ref="G18:G33">SUM(H18:J18)</f>
        <v>374518</v>
      </c>
      <c r="H18" s="24">
        <v>0</v>
      </c>
      <c r="I18" s="24">
        <v>0</v>
      </c>
      <c r="J18" s="24">
        <f>400000-25482</f>
        <v>374518</v>
      </c>
      <c r="K18" s="25">
        <v>0</v>
      </c>
      <c r="L18" s="24">
        <v>0</v>
      </c>
      <c r="M18" s="56"/>
      <c r="N18" s="78" t="s">
        <v>45</v>
      </c>
    </row>
    <row r="19" spans="1:14" s="20" customFormat="1" ht="48" customHeight="1">
      <c r="A19" s="74"/>
      <c r="B19" s="76"/>
      <c r="C19" s="76"/>
      <c r="D19" s="23" t="s">
        <v>32</v>
      </c>
      <c r="E19" s="44"/>
      <c r="F19" s="81"/>
      <c r="G19" s="3">
        <f>SUM(H19:J19)</f>
        <v>154825</v>
      </c>
      <c r="H19" s="24">
        <v>4825</v>
      </c>
      <c r="I19" s="24">
        <v>150000</v>
      </c>
      <c r="J19" s="24">
        <v>0</v>
      </c>
      <c r="K19" s="25">
        <v>0</v>
      </c>
      <c r="L19" s="24">
        <v>0</v>
      </c>
      <c r="M19" s="57"/>
      <c r="N19" s="79"/>
    </row>
    <row r="20" spans="1:14" s="20" customFormat="1" ht="48.75" customHeight="1">
      <c r="A20" s="30" t="s">
        <v>19</v>
      </c>
      <c r="B20" s="22" t="s">
        <v>55</v>
      </c>
      <c r="C20" s="23" t="s">
        <v>56</v>
      </c>
      <c r="D20" s="23" t="s">
        <v>12</v>
      </c>
      <c r="E20" s="28" t="s">
        <v>57</v>
      </c>
      <c r="F20" s="24">
        <v>1300000</v>
      </c>
      <c r="G20" s="3">
        <v>0</v>
      </c>
      <c r="H20" s="24">
        <v>0</v>
      </c>
      <c r="I20" s="24">
        <v>0</v>
      </c>
      <c r="J20" s="24">
        <v>0</v>
      </c>
      <c r="K20" s="25">
        <v>1300000</v>
      </c>
      <c r="L20" s="24">
        <v>0</v>
      </c>
      <c r="M20" s="24"/>
      <c r="N20" s="39" t="s">
        <v>58</v>
      </c>
    </row>
    <row r="21" spans="1:14" s="20" customFormat="1" ht="48.75" customHeight="1">
      <c r="A21" s="21" t="s">
        <v>21</v>
      </c>
      <c r="B21" s="22" t="s">
        <v>75</v>
      </c>
      <c r="C21" s="23" t="s">
        <v>76</v>
      </c>
      <c r="D21" s="23" t="s">
        <v>12</v>
      </c>
      <c r="E21" s="28" t="s">
        <v>77</v>
      </c>
      <c r="F21" s="24">
        <v>700000</v>
      </c>
      <c r="G21" s="3">
        <v>0</v>
      </c>
      <c r="H21" s="24">
        <v>0</v>
      </c>
      <c r="I21" s="24">
        <v>0</v>
      </c>
      <c r="J21" s="24">
        <v>0</v>
      </c>
      <c r="K21" s="25">
        <v>370000</v>
      </c>
      <c r="L21" s="24">
        <v>250000</v>
      </c>
      <c r="M21" s="24">
        <v>80000</v>
      </c>
      <c r="N21" s="39" t="s">
        <v>79</v>
      </c>
    </row>
    <row r="22" spans="1:14" s="20" customFormat="1" ht="48.75" customHeight="1">
      <c r="A22" s="21" t="s">
        <v>35</v>
      </c>
      <c r="B22" s="22" t="s">
        <v>75</v>
      </c>
      <c r="C22" s="23" t="s">
        <v>76</v>
      </c>
      <c r="D22" s="23" t="s">
        <v>12</v>
      </c>
      <c r="E22" s="28" t="s">
        <v>80</v>
      </c>
      <c r="F22" s="24">
        <v>100000</v>
      </c>
      <c r="G22" s="3">
        <v>0</v>
      </c>
      <c r="H22" s="24">
        <v>0</v>
      </c>
      <c r="I22" s="24">
        <v>0</v>
      </c>
      <c r="J22" s="24">
        <v>0</v>
      </c>
      <c r="K22" s="25">
        <v>100000</v>
      </c>
      <c r="L22" s="24">
        <v>0</v>
      </c>
      <c r="M22" s="3">
        <v>0</v>
      </c>
      <c r="N22" s="39" t="s">
        <v>79</v>
      </c>
    </row>
    <row r="23" spans="1:45" s="5" customFormat="1" ht="56.25">
      <c r="A23" s="30" t="s">
        <v>36</v>
      </c>
      <c r="B23" s="2" t="s">
        <v>11</v>
      </c>
      <c r="C23" s="2" t="s">
        <v>22</v>
      </c>
      <c r="D23" s="2" t="s">
        <v>12</v>
      </c>
      <c r="E23" s="37" t="s">
        <v>24</v>
      </c>
      <c r="F23" s="3">
        <f>519421+13760</f>
        <v>533181</v>
      </c>
      <c r="G23" s="3">
        <f t="shared" si="0"/>
        <v>292360</v>
      </c>
      <c r="H23" s="38">
        <f>278600+13760</f>
        <v>292360</v>
      </c>
      <c r="I23" s="38">
        <v>0</v>
      </c>
      <c r="J23" s="38">
        <v>0</v>
      </c>
      <c r="K23" s="38">
        <v>0</v>
      </c>
      <c r="L23" s="38">
        <v>0</v>
      </c>
      <c r="M23" s="38"/>
      <c r="N23" s="6" t="s">
        <v>43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14" s="4" customFormat="1" ht="33" customHeight="1">
      <c r="A24" s="30" t="s">
        <v>81</v>
      </c>
      <c r="B24" s="2" t="s">
        <v>50</v>
      </c>
      <c r="C24" s="2" t="s">
        <v>51</v>
      </c>
      <c r="D24" s="2" t="s">
        <v>12</v>
      </c>
      <c r="E24" s="37" t="s">
        <v>52</v>
      </c>
      <c r="F24" s="3">
        <v>1800000</v>
      </c>
      <c r="G24" s="3">
        <f t="shared" si="0"/>
        <v>0</v>
      </c>
      <c r="H24" s="38">
        <v>0</v>
      </c>
      <c r="I24" s="38">
        <v>0</v>
      </c>
      <c r="J24" s="38">
        <v>0</v>
      </c>
      <c r="K24" s="38">
        <v>900000</v>
      </c>
      <c r="L24" s="38">
        <v>900000</v>
      </c>
      <c r="M24" s="38"/>
      <c r="N24" s="6" t="s">
        <v>53</v>
      </c>
    </row>
    <row r="25" spans="1:14" s="20" customFormat="1" ht="33.75">
      <c r="A25" s="30" t="s">
        <v>49</v>
      </c>
      <c r="B25" s="2" t="s">
        <v>29</v>
      </c>
      <c r="C25" s="2" t="s">
        <v>30</v>
      </c>
      <c r="D25" s="2" t="s">
        <v>12</v>
      </c>
      <c r="E25" s="40" t="s">
        <v>67</v>
      </c>
      <c r="F25" s="3">
        <v>3532735.13</v>
      </c>
      <c r="G25" s="3">
        <f t="shared" si="0"/>
        <v>1132735.13</v>
      </c>
      <c r="H25" s="3">
        <v>283183.79</v>
      </c>
      <c r="I25" s="3">
        <v>849551.34</v>
      </c>
      <c r="J25" s="3">
        <v>0</v>
      </c>
      <c r="K25" s="18">
        <v>0</v>
      </c>
      <c r="L25" s="3">
        <v>0</v>
      </c>
      <c r="M25" s="3"/>
      <c r="N25" s="6" t="s">
        <v>43</v>
      </c>
    </row>
    <row r="26" spans="1:14" s="20" customFormat="1" ht="33.75">
      <c r="A26" s="21" t="s">
        <v>59</v>
      </c>
      <c r="B26" s="2" t="s">
        <v>29</v>
      </c>
      <c r="C26" s="2" t="s">
        <v>30</v>
      </c>
      <c r="D26" s="2" t="s">
        <v>12</v>
      </c>
      <c r="E26" s="40" t="s">
        <v>65</v>
      </c>
      <c r="F26" s="3">
        <v>500000</v>
      </c>
      <c r="G26" s="3">
        <v>0</v>
      </c>
      <c r="H26" s="3">
        <v>0</v>
      </c>
      <c r="I26" s="3">
        <v>0</v>
      </c>
      <c r="J26" s="3">
        <v>0</v>
      </c>
      <c r="K26" s="41">
        <v>500000</v>
      </c>
      <c r="L26" s="3">
        <v>0</v>
      </c>
      <c r="M26" s="3"/>
      <c r="N26" s="28" t="s">
        <v>66</v>
      </c>
    </row>
    <row r="27" spans="1:14" s="20" customFormat="1" ht="33.75">
      <c r="A27" s="21" t="s">
        <v>61</v>
      </c>
      <c r="B27" s="2" t="s">
        <v>29</v>
      </c>
      <c r="C27" s="2" t="s">
        <v>37</v>
      </c>
      <c r="D27" s="2" t="s">
        <v>12</v>
      </c>
      <c r="E27" s="32" t="s">
        <v>38</v>
      </c>
      <c r="F27" s="3">
        <f>384602.31+3501.1</f>
        <v>388103.41</v>
      </c>
      <c r="G27" s="3">
        <f t="shared" si="0"/>
        <v>49501.1</v>
      </c>
      <c r="H27" s="3">
        <f>46000+3501.1</f>
        <v>49501.1</v>
      </c>
      <c r="I27" s="3">
        <v>0</v>
      </c>
      <c r="J27" s="3">
        <v>0</v>
      </c>
      <c r="K27" s="18">
        <v>0</v>
      </c>
      <c r="L27" s="3">
        <v>0</v>
      </c>
      <c r="M27" s="3"/>
      <c r="N27" s="6" t="s">
        <v>43</v>
      </c>
    </row>
    <row r="28" spans="1:14" s="20" customFormat="1" ht="22.5">
      <c r="A28" s="30" t="s">
        <v>62</v>
      </c>
      <c r="B28" s="2" t="s">
        <v>39</v>
      </c>
      <c r="C28" s="2" t="s">
        <v>40</v>
      </c>
      <c r="D28" s="2" t="s">
        <v>12</v>
      </c>
      <c r="E28" s="32" t="s">
        <v>41</v>
      </c>
      <c r="F28" s="3">
        <f>380428.41-381.47</f>
        <v>380046.94</v>
      </c>
      <c r="G28" s="3">
        <f t="shared" si="0"/>
        <v>74618.53</v>
      </c>
      <c r="H28" s="3">
        <f>75000-381.47</f>
        <v>74618.53</v>
      </c>
      <c r="I28" s="3">
        <v>0</v>
      </c>
      <c r="J28" s="3">
        <v>0</v>
      </c>
      <c r="K28" s="18">
        <v>0</v>
      </c>
      <c r="L28" s="3">
        <v>0</v>
      </c>
      <c r="M28" s="3"/>
      <c r="N28" s="6" t="s">
        <v>43</v>
      </c>
    </row>
    <row r="29" spans="1:14" s="20" customFormat="1" ht="33.75">
      <c r="A29" s="21" t="s">
        <v>64</v>
      </c>
      <c r="B29" s="2" t="s">
        <v>39</v>
      </c>
      <c r="C29" s="2" t="s">
        <v>40</v>
      </c>
      <c r="D29" s="2" t="s">
        <v>12</v>
      </c>
      <c r="E29" s="32" t="s">
        <v>60</v>
      </c>
      <c r="F29" s="3">
        <v>703505</v>
      </c>
      <c r="G29" s="3">
        <f t="shared" si="0"/>
        <v>3505</v>
      </c>
      <c r="H29" s="3">
        <v>3505</v>
      </c>
      <c r="I29" s="3">
        <v>0</v>
      </c>
      <c r="J29" s="3">
        <v>0</v>
      </c>
      <c r="K29" s="18">
        <v>700000</v>
      </c>
      <c r="L29" s="3">
        <v>0</v>
      </c>
      <c r="M29" s="3"/>
      <c r="N29" s="6" t="s">
        <v>63</v>
      </c>
    </row>
    <row r="30" spans="1:14" s="20" customFormat="1" ht="22.5">
      <c r="A30" s="21" t="s">
        <v>70</v>
      </c>
      <c r="B30" s="2" t="s">
        <v>39</v>
      </c>
      <c r="C30" s="2" t="s">
        <v>40</v>
      </c>
      <c r="D30" s="2" t="s">
        <v>12</v>
      </c>
      <c r="E30" s="42" t="s">
        <v>71</v>
      </c>
      <c r="F30" s="24">
        <f>280000+20000</f>
        <v>300000</v>
      </c>
      <c r="G30" s="3">
        <f t="shared" si="0"/>
        <v>3505</v>
      </c>
      <c r="H30" s="3">
        <v>3505</v>
      </c>
      <c r="I30" s="3">
        <v>0</v>
      </c>
      <c r="J30" s="3">
        <v>0</v>
      </c>
      <c r="K30" s="25">
        <f>276495+20000</f>
        <v>296495</v>
      </c>
      <c r="L30" s="24">
        <v>0</v>
      </c>
      <c r="M30" s="3"/>
      <c r="N30" s="33" t="s">
        <v>72</v>
      </c>
    </row>
    <row r="31" spans="1:45" s="29" customFormat="1" ht="44.25" customHeight="1">
      <c r="A31" s="77" t="s">
        <v>82</v>
      </c>
      <c r="B31" s="69" t="s">
        <v>13</v>
      </c>
      <c r="C31" s="69" t="s">
        <v>14</v>
      </c>
      <c r="D31" s="7" t="s">
        <v>68</v>
      </c>
      <c r="E31" s="53" t="s">
        <v>33</v>
      </c>
      <c r="F31" s="56">
        <v>28941387.48</v>
      </c>
      <c r="G31" s="3">
        <f t="shared" si="0"/>
        <v>5879459.88</v>
      </c>
      <c r="H31" s="3">
        <v>0</v>
      </c>
      <c r="I31" s="3">
        <v>0</v>
      </c>
      <c r="J31" s="3">
        <f>3364459.88+1800000+715000</f>
        <v>5879459.88</v>
      </c>
      <c r="K31" s="56">
        <v>11876527.33</v>
      </c>
      <c r="L31" s="56">
        <v>7259735.84</v>
      </c>
      <c r="M31" s="56"/>
      <c r="N31" s="49" t="s">
        <v>46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4" s="1" customFormat="1" ht="23.25" customHeight="1">
      <c r="A32" s="77"/>
      <c r="B32" s="69"/>
      <c r="C32" s="69"/>
      <c r="D32" s="7" t="s">
        <v>32</v>
      </c>
      <c r="E32" s="54"/>
      <c r="F32" s="61"/>
      <c r="G32" s="3">
        <f t="shared" si="0"/>
        <v>2576833.21</v>
      </c>
      <c r="H32" s="3">
        <v>76833.21</v>
      </c>
      <c r="I32" s="3">
        <v>2500000</v>
      </c>
      <c r="J32" s="3">
        <v>0</v>
      </c>
      <c r="K32" s="57"/>
      <c r="L32" s="57"/>
      <c r="M32" s="61"/>
      <c r="N32" s="50"/>
    </row>
    <row r="33" spans="1:14" s="1" customFormat="1" ht="23.25" customHeight="1">
      <c r="A33" s="77"/>
      <c r="B33" s="69"/>
      <c r="C33" s="69"/>
      <c r="D33" s="7" t="s">
        <v>12</v>
      </c>
      <c r="E33" s="55"/>
      <c r="F33" s="57"/>
      <c r="G33" s="3">
        <f t="shared" si="0"/>
        <v>147616.32</v>
      </c>
      <c r="H33" s="3">
        <f>23778.32+150000-77726-26162</f>
        <v>69890.32</v>
      </c>
      <c r="I33" s="3">
        <v>77726</v>
      </c>
      <c r="J33" s="3">
        <v>0</v>
      </c>
      <c r="K33" s="43">
        <v>0</v>
      </c>
      <c r="L33" s="43">
        <v>0</v>
      </c>
      <c r="M33" s="57"/>
      <c r="N33" s="51"/>
    </row>
    <row r="34" spans="1:14" s="4" customFormat="1" ht="22.5" customHeight="1">
      <c r="A34" s="70" t="s">
        <v>15</v>
      </c>
      <c r="B34" s="71"/>
      <c r="C34" s="71"/>
      <c r="D34" s="71"/>
      <c r="E34" s="72"/>
      <c r="F34" s="26">
        <f aca="true" t="shared" si="1" ref="F34:M34">SUM(F17:F33)</f>
        <v>41134783.27</v>
      </c>
      <c r="G34" s="26">
        <f t="shared" si="1"/>
        <v>11199477.170000002</v>
      </c>
      <c r="H34" s="26">
        <f t="shared" si="1"/>
        <v>1060721.95</v>
      </c>
      <c r="I34" s="26">
        <f t="shared" si="1"/>
        <v>3884777.34</v>
      </c>
      <c r="J34" s="26">
        <f t="shared" si="1"/>
        <v>6253977.88</v>
      </c>
      <c r="K34" s="26">
        <f>SUM(K17:K33)</f>
        <v>16043022.33</v>
      </c>
      <c r="L34" s="26">
        <f t="shared" si="1"/>
        <v>8409735.84</v>
      </c>
      <c r="M34" s="26">
        <f t="shared" si="1"/>
        <v>80000</v>
      </c>
      <c r="N34" s="27" t="s">
        <v>16</v>
      </c>
    </row>
    <row r="36" ht="12.75">
      <c r="F36" s="52"/>
    </row>
    <row r="38" spans="10:11" ht="12.75">
      <c r="J38" s="84"/>
      <c r="K38" s="83"/>
    </row>
  </sheetData>
  <sheetProtection/>
  <mergeCells count="40">
    <mergeCell ref="J38:K38"/>
    <mergeCell ref="C11:C15"/>
    <mergeCell ref="D11:D15"/>
    <mergeCell ref="N11:N15"/>
    <mergeCell ref="H13:H15"/>
    <mergeCell ref="I13:I15"/>
    <mergeCell ref="A31:A33"/>
    <mergeCell ref="B31:B33"/>
    <mergeCell ref="N18:N19"/>
    <mergeCell ref="F18:F19"/>
    <mergeCell ref="C31:C33"/>
    <mergeCell ref="E18:E19"/>
    <mergeCell ref="A34:E34"/>
    <mergeCell ref="F11:F15"/>
    <mergeCell ref="E11:E15"/>
    <mergeCell ref="A11:A15"/>
    <mergeCell ref="B11:B15"/>
    <mergeCell ref="A18:A19"/>
    <mergeCell ref="B18:B19"/>
    <mergeCell ref="C18:C19"/>
    <mergeCell ref="K9:N9"/>
    <mergeCell ref="K8:N8"/>
    <mergeCell ref="K7:N7"/>
    <mergeCell ref="L31:L32"/>
    <mergeCell ref="N31:N33"/>
    <mergeCell ref="G11:M11"/>
    <mergeCell ref="H12:M12"/>
    <mergeCell ref="M18:M19"/>
    <mergeCell ref="K1:L1"/>
    <mergeCell ref="J13:J15"/>
    <mergeCell ref="L13:L15"/>
    <mergeCell ref="G12:G15"/>
    <mergeCell ref="K13:K15"/>
    <mergeCell ref="K6:N6"/>
    <mergeCell ref="A10:N10"/>
    <mergeCell ref="E31:E33"/>
    <mergeCell ref="K31:K32"/>
    <mergeCell ref="M13:M15"/>
    <mergeCell ref="M31:M33"/>
    <mergeCell ref="F31:F33"/>
  </mergeCells>
  <printOptions/>
  <pageMargins left="0.35433070866141736" right="0.2755905511811024" top="0.5118110236220472" bottom="0.4724409448818898" header="0.5118110236220472" footer="0.31496062992125984"/>
  <pageSetup fitToWidth="2" horizontalDpi="600" verticalDpi="600" orientation="landscape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Krajeńskim</cp:lastModifiedBy>
  <cp:lastPrinted>2010-10-20T10:47:59Z</cp:lastPrinted>
  <dcterms:created xsi:type="dcterms:W3CDTF">2008-06-17T05:49:06Z</dcterms:created>
  <dcterms:modified xsi:type="dcterms:W3CDTF">2010-10-20T10:52:51Z</dcterms:modified>
  <cp:category/>
  <cp:version/>
  <cp:contentType/>
  <cp:contentStatus/>
</cp:coreProperties>
</file>