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tabRatio="992" activeTab="5"/>
  </bookViews>
  <sheets>
    <sheet name="ząłacznik nr 1" sheetId="1" r:id="rId1"/>
    <sheet name="załącznik nr 2" sheetId="2" r:id="rId2"/>
    <sheet name="załącznik nr 2a" sheetId="3" r:id="rId3"/>
    <sheet name="załącznik nr 3" sheetId="4" r:id="rId4"/>
    <sheet name="załącznik nr 3 a" sheetId="5" r:id="rId5"/>
    <sheet name="załącznik nr 4" sheetId="6" r:id="rId6"/>
    <sheet name="załącznik nr 5" sheetId="7" r:id="rId7"/>
    <sheet name="szkodowość" sheetId="8" r:id="rId8"/>
    <sheet name="Wykaz dróg i ulic" sheetId="9" r:id="rId9"/>
  </sheets>
  <definedNames>
    <definedName name="_xlnm.Print_Area" localSheetId="6">'załącznik nr 5'!$A$1:$K$44</definedName>
    <definedName name="_xlnm.Print_Area" localSheetId="0">'ząłacznik nr 1'!$A$1:$K$277</definedName>
  </definedNames>
  <calcPr fullCalcOnLoad="1"/>
</workbook>
</file>

<file path=xl/comments6.xml><?xml version="1.0" encoding="utf-8"?>
<comments xmlns="http://schemas.openxmlformats.org/spreadsheetml/2006/main">
  <authors>
    <author>Anna</author>
  </authors>
  <commentList>
    <comment ref="C4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1 281,68 zł;
dwie lodówki
</t>
        </r>
      </text>
    </comment>
    <comment ref="C8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6 278 zł; 
zmywarka i lodówka Beko, zestaw wiertarek, kosiarka spalinowa</t>
        </r>
      </text>
    </comment>
    <comment ref="C9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5 990,30 zł;
zmywarka i chłodziarka, kosiarka , odkurzacz
</t>
        </r>
      </text>
    </comment>
    <comment ref="C11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999 zł;
pralka
</t>
        </r>
      </text>
    </comment>
    <comment ref="C13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16 652,67 zł;
zmywarka i maszyna do czyszczenia</t>
        </r>
      </text>
    </comment>
    <comment ref="C17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5 398,50 zł;
zmywarka</t>
        </r>
      </text>
    </comment>
  </commentList>
</comments>
</file>

<file path=xl/sharedStrings.xml><?xml version="1.0" encoding="utf-8"?>
<sst xmlns="http://schemas.openxmlformats.org/spreadsheetml/2006/main" count="2979" uniqueCount="1624">
  <si>
    <t>SYSTEM TELEWIZJI CIEPŁOWNIA (ALARM)</t>
  </si>
  <si>
    <t>uszkodzenia kamery od monitoringu na skutek wyładowań atmosferycznych</t>
  </si>
  <si>
    <t>UKŁAD ODPROWADZANIA POPIOŁU OD 2 I 4 MW</t>
  </si>
  <si>
    <t>LINIA AUTOMATYCZNA PODAWANIA SŁOMY DO KOTŁA COMPTE C250-08</t>
  </si>
  <si>
    <t>31,00 KW</t>
  </si>
  <si>
    <t>OBIEKTY PRZERÓBKI OSADU - LINIA TECHNOLOGICZNA</t>
  </si>
  <si>
    <t>44,00 KW</t>
  </si>
  <si>
    <t>STOPIEŃ SPRĘŻAJĄCY DR-114 T</t>
  </si>
  <si>
    <t>STANOWISKO TŁOCZENIA BIOLOGICZNEGO OSADU</t>
  </si>
  <si>
    <t xml:space="preserve">KOCIOŁ KWMS 7,5 M - OCZYSZCZALNIA </t>
  </si>
  <si>
    <t>62,00 KW</t>
  </si>
  <si>
    <t>LINIA TRANSPORTU I PODAWANIA SŁOMY DO KOTŁA 4 MW</t>
  </si>
  <si>
    <t>29,00 KW</t>
  </si>
  <si>
    <t>LINIA TRANSPORTU I PODAWANIA SŁOMY DO KOTŁA 2 MW</t>
  </si>
  <si>
    <t>ŁADOWARKA TELESKOPOWA BOBCAT</t>
  </si>
  <si>
    <t>74,50 KW</t>
  </si>
  <si>
    <t>DMUCHAWA DR 102</t>
  </si>
  <si>
    <t>ŁADOWARKA TELESKOPOWA UNITRAC 726</t>
  </si>
  <si>
    <t>50,00 KW</t>
  </si>
  <si>
    <t>PRZECINARKA SHARKY</t>
  </si>
  <si>
    <t>ANB SPÓŁKA Z O.O. WARSZAWA</t>
  </si>
  <si>
    <t xml:space="preserve">   Wykaz maszyn i urządzeń ZGK Spółka z .o.o</t>
  </si>
  <si>
    <t xml:space="preserve">   Wykaz maszyn i urządzeń Zakład Transportu i Usług.</t>
  </si>
  <si>
    <t>Ogółem:</t>
  </si>
  <si>
    <t>131,41 m ²</t>
  </si>
  <si>
    <t>725,84 m²</t>
  </si>
  <si>
    <t>3. Zakład Gospodarki Komunalnej</t>
  </si>
  <si>
    <t xml:space="preserve">Załącznik nr 5                                                                                                 </t>
  </si>
  <si>
    <t>Telefon samsung S3600</t>
  </si>
  <si>
    <t>01.09.1977</t>
  </si>
  <si>
    <t>OPS</t>
  </si>
  <si>
    <t>ściany zewnętrzne parteru warstwowe z gazobetonu,izolacja termiczna styropian i obmurówka z cegły pełnej</t>
  </si>
  <si>
    <t>konstrukcja stalowa</t>
  </si>
  <si>
    <t>konstrukcja stalowa,pokrycie blacha trapezowa</t>
  </si>
  <si>
    <t>Monitor FUJITSU-SIMENS LCD 17"</t>
  </si>
  <si>
    <t>Zestaw komputerowy, drukarka</t>
  </si>
  <si>
    <t>Kopiarka kolorowa</t>
  </si>
  <si>
    <t>Niszczarka</t>
  </si>
  <si>
    <t>Serwer HP Proliant</t>
  </si>
  <si>
    <t>Switch linksys 48x1000 Mbit</t>
  </si>
  <si>
    <t>Skaner plustek</t>
  </si>
  <si>
    <t xml:space="preserve">Niszczarka </t>
  </si>
  <si>
    <t xml:space="preserve">cegła </t>
  </si>
  <si>
    <t>dachówka ceramiczna</t>
  </si>
  <si>
    <t>pustak</t>
  </si>
  <si>
    <t xml:space="preserve">   drewniana,papa</t>
  </si>
  <si>
    <t>cegła</t>
  </si>
  <si>
    <t>dachówka</t>
  </si>
  <si>
    <t>hol-110,65</t>
  </si>
  <si>
    <t>żelbetonowy</t>
  </si>
  <si>
    <t>Zestaw komputertowy PC + Monitor LCD</t>
  </si>
  <si>
    <t>Monitor LCD</t>
  </si>
  <si>
    <t>cegła wap- piaskowa i bloczki gazobetonowe, cegła ceramiczna</t>
  </si>
  <si>
    <t>gęstożebrowy DZ-3, płyty kanałowe, płyta żelbetowa na belkach stalowych</t>
  </si>
  <si>
    <t>strop j.w. + warstwa spadkowa z gruzu ceglanego, pokrycie papowe</t>
  </si>
  <si>
    <t>Komputer PCADAX</t>
  </si>
  <si>
    <t>Notebook WSI CR610</t>
  </si>
  <si>
    <t>Notebook Acer EME G620</t>
  </si>
  <si>
    <t>Drukarka SAMSUNG</t>
  </si>
  <si>
    <t>Niszczarka ALLIGATOR G17CC</t>
  </si>
  <si>
    <t>26.08.2010</t>
  </si>
  <si>
    <t>09.11.2010</t>
  </si>
  <si>
    <t>14.10.2010</t>
  </si>
  <si>
    <t>09.03.2011</t>
  </si>
  <si>
    <t>29.12.2010</t>
  </si>
  <si>
    <t>17.02.2010</t>
  </si>
  <si>
    <t>08.04.2011</t>
  </si>
  <si>
    <t>13.07.2010</t>
  </si>
  <si>
    <t>14.07.2010</t>
  </si>
  <si>
    <t>11.02.2011</t>
  </si>
  <si>
    <t>18.10.2010</t>
  </si>
  <si>
    <t>08.10.2010</t>
  </si>
  <si>
    <t>12.01.2011</t>
  </si>
  <si>
    <t>14.01.2011</t>
  </si>
  <si>
    <t>w zależności od miesiąca do 70.000,00 zł</t>
  </si>
  <si>
    <t>kasa pancerna wmurowana w ścianę zamykana na dwa zamki, w środku kasetka pancerna zamykana na jeden zamek</t>
  </si>
  <si>
    <t>samochód osob.</t>
  </si>
  <si>
    <t>ul. K. Baczyńskiego 6, Sępólno Kraj.</t>
  </si>
  <si>
    <t>Równiarka drogowa</t>
  </si>
  <si>
    <t>Ładowarka Schaeff</t>
  </si>
  <si>
    <t>żelbetonowy pokryty papą</t>
  </si>
  <si>
    <t>Zmywarka z funkcją wyparzania</t>
  </si>
  <si>
    <t>Lodówko - zamrażarka</t>
  </si>
  <si>
    <t>z cegły palonej</t>
  </si>
  <si>
    <t>konstrukcja drewniana dwuspadowa, pokrycie blacha dachówkopodobna</t>
  </si>
  <si>
    <t>pustaki ceramiczne i betonowe, cegła palona</t>
  </si>
  <si>
    <t>z elementów stalowych</t>
  </si>
  <si>
    <t>62,44 m ²</t>
  </si>
  <si>
    <t>201,23 m ²</t>
  </si>
  <si>
    <t>48,24 m ²</t>
  </si>
  <si>
    <t>90,18 m ²</t>
  </si>
  <si>
    <t>61,00 m ²</t>
  </si>
  <si>
    <t>898,92 m ²</t>
  </si>
  <si>
    <t>drewno + blacha</t>
  </si>
  <si>
    <t>254,77 m ²</t>
  </si>
  <si>
    <t>drewno + eternit</t>
  </si>
  <si>
    <t>29,52 m ²</t>
  </si>
  <si>
    <t>197,76 m ²</t>
  </si>
  <si>
    <t>58,50 m ²</t>
  </si>
  <si>
    <t>317,22 m ²</t>
  </si>
  <si>
    <t>208,72 m ²</t>
  </si>
  <si>
    <t>56,00 m ²</t>
  </si>
  <si>
    <t>100,00 m ²</t>
  </si>
  <si>
    <t>37,80 m ²</t>
  </si>
  <si>
    <t>420,31 m ²</t>
  </si>
  <si>
    <t>beton + papa</t>
  </si>
  <si>
    <t>93,00 m ²</t>
  </si>
  <si>
    <t>drewno + papa</t>
  </si>
  <si>
    <t>309,47 m ²</t>
  </si>
  <si>
    <t>349,69 m ²</t>
  </si>
  <si>
    <t>66,00 m ²</t>
  </si>
  <si>
    <t>drewno + dachówka</t>
  </si>
  <si>
    <t>67,73 m ²</t>
  </si>
  <si>
    <t>32,00 m ²</t>
  </si>
  <si>
    <t>143,03 m ²</t>
  </si>
  <si>
    <t>126,24 m ²</t>
  </si>
  <si>
    <t>29,40 m ²</t>
  </si>
  <si>
    <t>220,18 m ²</t>
  </si>
  <si>
    <t>177,87 m ²</t>
  </si>
  <si>
    <t>161,00 m ²</t>
  </si>
  <si>
    <t>70,24 m ²</t>
  </si>
  <si>
    <t>307,06 m ²</t>
  </si>
  <si>
    <t>166,36 m ²</t>
  </si>
  <si>
    <t>1 264,00 m ²</t>
  </si>
  <si>
    <t>184,92 m ²</t>
  </si>
  <si>
    <t>523,35 m ²</t>
  </si>
  <si>
    <t>drewno + eternit + papa</t>
  </si>
  <si>
    <t>149,12 m ²</t>
  </si>
  <si>
    <t>218,05 m ²</t>
  </si>
  <si>
    <t>betonowe</t>
  </si>
  <si>
    <t>59,40 m ²</t>
  </si>
  <si>
    <t>173,44 m ²</t>
  </si>
  <si>
    <t>114,46 m ²</t>
  </si>
  <si>
    <t>54,44 m ²</t>
  </si>
  <si>
    <t>65,00 m ²</t>
  </si>
  <si>
    <t>126,00 m ²</t>
  </si>
  <si>
    <t>54,08 m ²</t>
  </si>
  <si>
    <t>132,25 m ²</t>
  </si>
  <si>
    <t>209,27 m ²</t>
  </si>
  <si>
    <t>125,48 m ²</t>
  </si>
  <si>
    <t>drewno + dachówka+ eternit</t>
  </si>
  <si>
    <t>86,81 m ²</t>
  </si>
  <si>
    <t>331,05 m ²</t>
  </si>
  <si>
    <t>340,00 m ²</t>
  </si>
  <si>
    <t>3 282 m ²</t>
  </si>
  <si>
    <t>betonowe, drewniane</t>
  </si>
  <si>
    <t>beton + papa + drewno</t>
  </si>
  <si>
    <t>gaśnice, hydrant, kraty na oknach na parterze (kasa),  system alarmowy, 4 kamery na wejściach do budynku</t>
  </si>
  <si>
    <t>826,00 m ²</t>
  </si>
  <si>
    <t>cegła, pustaki</t>
  </si>
  <si>
    <t>dach płaski betonowy, pokrycie papa</t>
  </si>
  <si>
    <t>206,60 m ²</t>
  </si>
  <si>
    <t>1 485,40 m ²</t>
  </si>
  <si>
    <t>hydrant, gaśnice</t>
  </si>
  <si>
    <t>Stołówka Krajna</t>
  </si>
  <si>
    <t>ul. Chojnicka</t>
  </si>
  <si>
    <t>Gminne Przedszkole nr 2 "BAJKA"</t>
  </si>
  <si>
    <t>Ogrodzenie terenu p-la</t>
  </si>
  <si>
    <t>ul.Bajkowa 1</t>
  </si>
  <si>
    <t>Tak</t>
  </si>
  <si>
    <t>zamykane na klucz</t>
  </si>
  <si>
    <t>Plac zabaw</t>
  </si>
  <si>
    <t>teren p-la</t>
  </si>
  <si>
    <t>teren zamknięty</t>
  </si>
  <si>
    <t>Smietnik</t>
  </si>
  <si>
    <t>22 m</t>
  </si>
  <si>
    <t>blachdachówka</t>
  </si>
  <si>
    <t>otwarty na terenie zamknietym</t>
  </si>
  <si>
    <t>Razem :</t>
  </si>
  <si>
    <t>w tym wartość księgowa brutto</t>
  </si>
  <si>
    <t>w tym wartość odtworzeniowa</t>
  </si>
  <si>
    <t xml:space="preserve">08.04.2011   08.04.2012 08.04.2013 </t>
  </si>
  <si>
    <t>07.04.2012  07.04.2013 07.04.2014</t>
  </si>
  <si>
    <t>11.03.2011  11.03.2012 11.03.2013</t>
  </si>
  <si>
    <t>10.03.2012  10.03.2013 10.03.2014</t>
  </si>
  <si>
    <t xml:space="preserve"> 01.01.2011  01.01.2012 01.01.2013</t>
  </si>
  <si>
    <t xml:space="preserve"> 31.12.2012  31.12.2013 31.12.2014 </t>
  </si>
  <si>
    <t xml:space="preserve"> 29.03.2011  29.03.2012 29.03.2013</t>
  </si>
  <si>
    <t>28.03.2012  28.03.2013 28.03.2014</t>
  </si>
  <si>
    <t xml:space="preserve">04.03.2011  04.03.2012 04.03.2013 </t>
  </si>
  <si>
    <t>03.03.2012  03.03.2013 03.03.2014</t>
  </si>
  <si>
    <t>31.12.2011  31.12.2012  31.12.2013</t>
  </si>
  <si>
    <t xml:space="preserve"> 11.09.2010   11.09.2011   11.09.2012</t>
  </si>
  <si>
    <t>10.09.2011  10.09.2012  10.09.2013</t>
  </si>
  <si>
    <t xml:space="preserve"> 06.07.2011   06.07.2012   06.07.2013</t>
  </si>
  <si>
    <t xml:space="preserve"> 05.07.2012   05.07.2013   05.07.2014</t>
  </si>
  <si>
    <t>16.06.2011  16.06.2012  16.06.2013</t>
  </si>
  <si>
    <t xml:space="preserve"> 15.06.2012   15.06.2013   15.06.2014</t>
  </si>
  <si>
    <t xml:space="preserve"> 03.03.2011   03.03.2012   03.03.2013</t>
  </si>
  <si>
    <t xml:space="preserve"> 02.03.2012   02.03.2013   02.03.2014</t>
  </si>
  <si>
    <t>24.08.2010  24.08.2011  24.08.2012</t>
  </si>
  <si>
    <t xml:space="preserve"> 24.08.2011      24.08.2012     24.08.2013 </t>
  </si>
  <si>
    <t>27.10.2010  27.10.2011  27.10.2012</t>
  </si>
  <si>
    <t>26.10.2011  26.10.2012  26.10.2013</t>
  </si>
  <si>
    <t>22.11.2010  22.11.2011  22.11.2012</t>
  </si>
  <si>
    <t>21.11.2011  21.11.2012  21.11.2013</t>
  </si>
  <si>
    <t>23.04.2011  23.04.2012  23.04.2013</t>
  </si>
  <si>
    <t>22.04.2012  22.04.2013  22.04.2014</t>
  </si>
  <si>
    <t>19.05.2011  19.05.2012  19.05.2013</t>
  </si>
  <si>
    <t>18.05.2012  18.05.2013  18.05.2014</t>
  </si>
  <si>
    <t>02.01.2011  02.01.2012  02.01.2013</t>
  </si>
  <si>
    <t>01.01.2012  01.01.2013  01.01.2014</t>
  </si>
  <si>
    <t>09.08.2010  09.08.2011  09.08.2012</t>
  </si>
  <si>
    <t>08.08.2011  08.08.2012  08.08.2013</t>
  </si>
  <si>
    <t xml:space="preserve">28.05.2011  28.05.2012   28.05.2013 </t>
  </si>
  <si>
    <t>27.05.2012  27.05.2013   27.05.2014</t>
  </si>
  <si>
    <t>13.11.2010  13.11.2011  13.11.2012</t>
  </si>
  <si>
    <t>12.11.2011  12.11.2012  12.11.2013</t>
  </si>
  <si>
    <t xml:space="preserve">wartość        </t>
  </si>
  <si>
    <t>Wykaz pojazdów   ZGK Spółka z .o.o</t>
  </si>
  <si>
    <t>Okres ubezpieczenia OC</t>
  </si>
  <si>
    <t>Okres ubezpieczenia NNW</t>
  </si>
  <si>
    <t>brutto</t>
  </si>
  <si>
    <t>FS Lublin</t>
  </si>
  <si>
    <t>Żuk A-06</t>
  </si>
  <si>
    <t>SUL00072IU0584958</t>
  </si>
  <si>
    <t>CSE G 345</t>
  </si>
  <si>
    <t>Sam.ciężarowy</t>
  </si>
  <si>
    <t>06.07.1997</t>
  </si>
  <si>
    <t>05.01.2011</t>
  </si>
  <si>
    <t>20.03.2010  20.03.2011  20.03.2012</t>
  </si>
  <si>
    <t>19.03.2011  19.03.2012  19.03.2013</t>
  </si>
  <si>
    <t>01.04.2010  01.04.2011  01.04.2012</t>
  </si>
  <si>
    <t>31.03.2011  31.03.2012  31.03.2013</t>
  </si>
  <si>
    <t>Żuk A-075</t>
  </si>
  <si>
    <t>SLU00921JW0587445</t>
  </si>
  <si>
    <t>CSE L 459</t>
  </si>
  <si>
    <t>03.02.1998</t>
  </si>
  <si>
    <t>21.06.2011</t>
  </si>
  <si>
    <t>03.03.2010  03.03.2011  03.03.2012</t>
  </si>
  <si>
    <t>02.03.2011  02.03.2012  02.03.2013</t>
  </si>
  <si>
    <t>Star</t>
  </si>
  <si>
    <t>3W 200</t>
  </si>
  <si>
    <t>BYC 374 F</t>
  </si>
  <si>
    <t>01.01.1979</t>
  </si>
  <si>
    <t>24.06.2011</t>
  </si>
  <si>
    <t xml:space="preserve">01.01.2010  01.01.2011   01.01.2012 </t>
  </si>
  <si>
    <t>Przyczepa</t>
  </si>
  <si>
    <t>D-55</t>
  </si>
  <si>
    <t>BYP 469 G</t>
  </si>
  <si>
    <t>Przycz.ciężar.</t>
  </si>
  <si>
    <t>02.12.1988</t>
  </si>
  <si>
    <t>24.09.2010</t>
  </si>
  <si>
    <t>IMT</t>
  </si>
  <si>
    <t>BYW 922 R</t>
  </si>
  <si>
    <t>25.03.1982</t>
  </si>
  <si>
    <t>I-103</t>
  </si>
  <si>
    <t>BGV 8130</t>
  </si>
  <si>
    <t>23.06.1993</t>
  </si>
  <si>
    <t>TO-35</t>
  </si>
  <si>
    <t>BGV 8134</t>
  </si>
  <si>
    <t>18.08.1982</t>
  </si>
  <si>
    <t>10.06.2011</t>
  </si>
  <si>
    <t>Ciągnik</t>
  </si>
  <si>
    <t>Ursus</t>
  </si>
  <si>
    <t>CSE F 640</t>
  </si>
  <si>
    <t>MF 255</t>
  </si>
  <si>
    <t>29.03.1988</t>
  </si>
  <si>
    <t>28.10.2010</t>
  </si>
  <si>
    <t>4015 Mg</t>
  </si>
  <si>
    <t>Multicar</t>
  </si>
  <si>
    <t>M25-10</t>
  </si>
  <si>
    <t>CSE C 818</t>
  </si>
  <si>
    <t>29.11.2004</t>
  </si>
  <si>
    <t>13.05.2011</t>
  </si>
  <si>
    <t>29.11.2009  29.11.2010  29.11.2011</t>
  </si>
  <si>
    <t>28.11.2010  28.11.2011  28.11.2012</t>
  </si>
  <si>
    <t>K-162</t>
  </si>
  <si>
    <t>BGH 4632</t>
  </si>
  <si>
    <t>koparka</t>
  </si>
  <si>
    <t>12.12.2009  12.12.2010  12.12.2011</t>
  </si>
  <si>
    <t>11.12.2010  11.12.2011  11.12.2012</t>
  </si>
  <si>
    <t>Hundai</t>
  </si>
  <si>
    <t>H-200</t>
  </si>
  <si>
    <t>KMJWVH7FPXU114485</t>
  </si>
  <si>
    <t>CSE 20 AF</t>
  </si>
  <si>
    <t>28.02.2006</t>
  </si>
  <si>
    <t>Wykaz budynków i budowli Gminy Sępólno Krajeńskie</t>
  </si>
  <si>
    <t>Wykaz sprzętu elektronicznego Gminy Sępólno Krajeńskie  (sprzęt nie starszy niż 5 lat tj. od sierpnia 2005 roku)</t>
  </si>
  <si>
    <t>Wykaz sprzętu elektronicznego Gminy Sępólno Krajeńskie (sprzęt nie starszy niż 5 lat tj. od sierpnia 2005 roku)</t>
  </si>
  <si>
    <t>Wykaz pojazdów Gminy Sępólno Krajeńskie</t>
  </si>
  <si>
    <t>20.02.2010  20.02.2011  20.02.2012</t>
  </si>
  <si>
    <t>19.02.2011  19.02.2012  19.02.2013</t>
  </si>
  <si>
    <t>28.05.2010  28.05.2011  28.05.2012</t>
  </si>
  <si>
    <t>27.05.2011  27.05.2012  27.05.2013</t>
  </si>
  <si>
    <t>ZETOR</t>
  </si>
  <si>
    <t>CSE F 463</t>
  </si>
  <si>
    <t>30.03.2012</t>
  </si>
  <si>
    <t>7506 Mg</t>
  </si>
  <si>
    <t>21.11.2009  21.11.2010  21.11.2011</t>
  </si>
  <si>
    <t>20.11.2010  20.11.2011  20.11.2012</t>
  </si>
  <si>
    <t>BOBCAT</t>
  </si>
  <si>
    <t>T 3071</t>
  </si>
  <si>
    <t>Ładowarka</t>
  </si>
  <si>
    <t>MAN</t>
  </si>
  <si>
    <t>M-10</t>
  </si>
  <si>
    <t>WMAM100052M134862</t>
  </si>
  <si>
    <t>CSE L 648</t>
  </si>
  <si>
    <t>12.05.2003</t>
  </si>
  <si>
    <t>26.03.2011</t>
  </si>
  <si>
    <t>25.03.2010  25.03.2011  25.03.2012</t>
  </si>
  <si>
    <t>24.03.2011  24.03.2012  24.03.2013</t>
  </si>
  <si>
    <t>02.03.2010  02.03.2011  02.03.2012</t>
  </si>
  <si>
    <t>01.03.2011  01.03.2012  01.03.2013</t>
  </si>
  <si>
    <t>WMAM 100440YO14193</t>
  </si>
  <si>
    <t>CSE 17 FG</t>
  </si>
  <si>
    <t>ciężarowy,śmie</t>
  </si>
  <si>
    <t>24.10.2007</t>
  </si>
  <si>
    <t>02.12.2010</t>
  </si>
  <si>
    <t>25.10.2009  25.10.2010  25.10.2011</t>
  </si>
  <si>
    <t>24.10.2010  24.10.2011  24.10.2012</t>
  </si>
  <si>
    <t>UNITRAC</t>
  </si>
  <si>
    <t>Mercedes BENZ</t>
  </si>
  <si>
    <t>38507014897439</t>
  </si>
  <si>
    <t>CSE K 840</t>
  </si>
  <si>
    <t>Samoch.specjalny Asenizacyjny</t>
  </si>
  <si>
    <t>08.06.2001</t>
  </si>
  <si>
    <t>29.06.2010</t>
  </si>
  <si>
    <t>5760 kg</t>
  </si>
  <si>
    <t>02.10.2009  02.10.2010  02.10.2011</t>
  </si>
  <si>
    <t>01.10.2010  01.10.2011  01.10.2012</t>
  </si>
  <si>
    <t>FIAT</t>
  </si>
  <si>
    <t>Dukato</t>
  </si>
  <si>
    <t>ZFA23000005696953</t>
  </si>
  <si>
    <t>CSE 14FM</t>
  </si>
  <si>
    <t>Samochód ciężarowy0</t>
  </si>
  <si>
    <t>19.12.2007</t>
  </si>
  <si>
    <t>10.02.2011</t>
  </si>
  <si>
    <t>18.01.2010  18.01.2011  18.01.2012</t>
  </si>
  <si>
    <t>17.01.2011  18.01.2012  18.01.2013</t>
  </si>
  <si>
    <t>Volkswagen</t>
  </si>
  <si>
    <t>Candy1,9SDI</t>
  </si>
  <si>
    <t>WV1ZZZ9KZYR526316</t>
  </si>
  <si>
    <t>CSE 20FR</t>
  </si>
  <si>
    <t>Ciężarowy</t>
  </si>
  <si>
    <t>29.01.2008</t>
  </si>
  <si>
    <t>02.06.2011</t>
  </si>
  <si>
    <t>550 kg</t>
  </si>
  <si>
    <t>29.01.2010  29.01.2011  29.01.2012</t>
  </si>
  <si>
    <t>28.01.2011  28.01.2012  28.01.2013</t>
  </si>
  <si>
    <t>Beczka</t>
  </si>
  <si>
    <t>DF 3000</t>
  </si>
  <si>
    <t>CH.-9500 WIL SG</t>
  </si>
  <si>
    <t>Beczka asenizacyjna</t>
  </si>
  <si>
    <t>09.08.2009  09.08.2010  09.08.2011</t>
  </si>
  <si>
    <t>08.08.2010  08.08.2011  08.08.2012</t>
  </si>
  <si>
    <t>Volvo</t>
  </si>
  <si>
    <t>BL71</t>
  </si>
  <si>
    <t>B171/05r/BL71012132</t>
  </si>
  <si>
    <t>Koparko-ładowarka</t>
  </si>
  <si>
    <t>19.06.2010  19.06.2011  19.06.2012</t>
  </si>
  <si>
    <t>18.06.2011  18.06.2012  18.06.2013</t>
  </si>
  <si>
    <t>WIOLA</t>
  </si>
  <si>
    <t>W-600A</t>
  </si>
  <si>
    <t>SUC075A0F90010739</t>
  </si>
  <si>
    <t>CSE 98JY</t>
  </si>
  <si>
    <t>13.10.2009</t>
  </si>
  <si>
    <t>13.10.2010  13.10.2011  13.10.2012</t>
  </si>
  <si>
    <t>12.10.2011  12.10.2012  12.10.2013</t>
  </si>
  <si>
    <t xml:space="preserve">Wartość </t>
  </si>
  <si>
    <t xml:space="preserve">SZKODOWOŚĆ W LATACH 2007, 2008, 2009,2010 DLA SĘPÓLNO KRAJEŃSKIE GMINA I MIASTO
</t>
  </si>
  <si>
    <t>Ubezpieczający</t>
  </si>
  <si>
    <t>Poszkodowany</t>
  </si>
  <si>
    <t xml:space="preserve">Rodzaj szkody </t>
  </si>
  <si>
    <t>Data szkody</t>
  </si>
  <si>
    <t>Kwota odszkodowania</t>
  </si>
  <si>
    <t>Rok 2007</t>
  </si>
  <si>
    <t>Sępólno Krajeńskie Miasto</t>
  </si>
  <si>
    <t>ZS nr 3</t>
  </si>
  <si>
    <t>szyba</t>
  </si>
  <si>
    <t>24.04.07</t>
  </si>
  <si>
    <t>rozbicie szyby</t>
  </si>
  <si>
    <t>Sępoleński Dom Kultury</t>
  </si>
  <si>
    <t>włamanie</t>
  </si>
  <si>
    <t>14.01.07</t>
  </si>
  <si>
    <t>włamanie do świetlicy wiejskiej w Piasecznie</t>
  </si>
  <si>
    <t>ZS Lutowo</t>
  </si>
  <si>
    <t>piorun</t>
  </si>
  <si>
    <t>uszkodzony sprzęt elektroniczny</t>
  </si>
  <si>
    <t>OC komunikacyjne</t>
  </si>
  <si>
    <t>2 szkody drogowe</t>
  </si>
  <si>
    <t>ZGK</t>
  </si>
  <si>
    <t>15.06.07</t>
  </si>
  <si>
    <t>uszkodzone 7 kamer monitoringu w ciepłowni na ul. Przemysłowej</t>
  </si>
  <si>
    <t>27.05.07</t>
  </si>
  <si>
    <t>uszkodzona centrala telefoniczna</t>
  </si>
  <si>
    <t>Rok 2008</t>
  </si>
  <si>
    <t xml:space="preserve">Sępólno Krajeńskie Miasto </t>
  </si>
  <si>
    <t xml:space="preserve">Janke Renata </t>
  </si>
  <si>
    <t xml:space="preserve">OC dróg </t>
  </si>
  <si>
    <t>09.01.08</t>
  </si>
  <si>
    <t xml:space="preserve">obrażenie ciała - upadek na oblodzonej  ulicy </t>
  </si>
  <si>
    <t>przepięcie</t>
  </si>
  <si>
    <t>20.08.08</t>
  </si>
  <si>
    <t>uszkodzenie urządzeń monitorujacych</t>
  </si>
  <si>
    <t>deszcz nawalny</t>
  </si>
  <si>
    <t>29.08.08</t>
  </si>
  <si>
    <t>zalana sala gimnastyczna</t>
  </si>
  <si>
    <t>zalanie</t>
  </si>
  <si>
    <t>30.09.08</t>
  </si>
  <si>
    <t>awaria wodno kanalizacyjna, zalanie pomieszczeń budynku szkolnego</t>
  </si>
  <si>
    <t>elektronika</t>
  </si>
  <si>
    <t>uszkodzenie pojazdów mechanicznych - 2 zdarzenia</t>
  </si>
  <si>
    <t>OC</t>
  </si>
  <si>
    <t>7 zdarzeń (uszkodzenie ciała, uszkodzenie okularów ucznia)</t>
  </si>
  <si>
    <t>huragan</t>
  </si>
  <si>
    <t>23.02.08</t>
  </si>
  <si>
    <t>uszkodzona konstrukcja stalowa, wybite szyby</t>
  </si>
  <si>
    <t>AC</t>
  </si>
  <si>
    <t>2.01.08</t>
  </si>
  <si>
    <t>Bobcat T3071</t>
  </si>
  <si>
    <t>31.03.08</t>
  </si>
  <si>
    <t>BOBCAT uderzył w słup wiaty w ciepłowni</t>
  </si>
  <si>
    <t>05.11.08</t>
  </si>
  <si>
    <t>Bobcat - pęknięta obudowa piasty koła lewego prawego</t>
  </si>
  <si>
    <t>Rok 2009</t>
  </si>
  <si>
    <t xml:space="preserve">Zespół Szkół nr 3 </t>
  </si>
  <si>
    <t>wandalizm</t>
  </si>
  <si>
    <t>27.01.09</t>
  </si>
  <si>
    <t>pomalowanie elewacji budynku przez n/n sprawców</t>
  </si>
  <si>
    <t>OC szkół i nauczycieli</t>
  </si>
  <si>
    <t>4 zdarzenia</t>
  </si>
  <si>
    <t xml:space="preserve">ZGK </t>
  </si>
  <si>
    <t>awaria maszyn</t>
  </si>
  <si>
    <t>02.02.09</t>
  </si>
  <si>
    <t>uszkodzony wał maszyny - kocioł 2MV</t>
  </si>
  <si>
    <t>żywioł</t>
  </si>
  <si>
    <t>14.10.2009</t>
  </si>
  <si>
    <t>wichura zerwała poszycie boczne budynku i kamerę</t>
  </si>
  <si>
    <t>27.05.09</t>
  </si>
  <si>
    <t>Unitrac-ładowarka teleskopowa- uszkodzony przedni most</t>
  </si>
  <si>
    <t>14.04.09</t>
  </si>
  <si>
    <t>uszkodzenie pojazdu podczas cofania Fiat Ducato nr rej. CSE14FM</t>
  </si>
  <si>
    <t>18.03.09</t>
  </si>
  <si>
    <t>uszkodzenie ciągnika Zetor</t>
  </si>
  <si>
    <t>Rok 2010</t>
  </si>
  <si>
    <t>ZGK sp. z o.o.</t>
  </si>
  <si>
    <t>inne</t>
  </si>
  <si>
    <t>18.01.10</t>
  </si>
  <si>
    <t>uszkodzenie sterownika przy kotle grzewczym</t>
  </si>
  <si>
    <t>ŁĄCZNIE</t>
  </si>
  <si>
    <t>Rezerwy</t>
  </si>
  <si>
    <t>Suma szacunkowa</t>
  </si>
  <si>
    <t>ogień</t>
  </si>
  <si>
    <t>OC delikt</t>
  </si>
  <si>
    <t>razem:</t>
  </si>
  <si>
    <t>X</t>
  </si>
  <si>
    <t xml:space="preserve">Wykaz dróg </t>
  </si>
  <si>
    <t>(proszę dołączyć wykaz dróg, ulic, zawierający co najmniej: numer, nazwę oraz długość drogi, ulicy)</t>
  </si>
  <si>
    <t>numer drogi (ulicy)</t>
  </si>
  <si>
    <t>nazwa drogi (ulicy)</t>
  </si>
  <si>
    <t>długość drogi (ulicy)  metry</t>
  </si>
  <si>
    <t>rodzaj drogi (ulicy)</t>
  </si>
  <si>
    <t>020401C</t>
  </si>
  <si>
    <t xml:space="preserve">Dziechowo Wybudowanie - Lutówko Młyn   </t>
  </si>
  <si>
    <t>gruntowa</t>
  </si>
  <si>
    <t>020402C</t>
  </si>
  <si>
    <t xml:space="preserve">Mała Cerkwica - Sępolno Krajeńskie  </t>
  </si>
  <si>
    <t>tłuczniowa</t>
  </si>
  <si>
    <t>020403C</t>
  </si>
  <si>
    <t xml:space="preserve">Sikorz - Włościbórz            </t>
  </si>
  <si>
    <t>020404C</t>
  </si>
  <si>
    <t>Droga nr 241 - wybudowania sikorskie</t>
  </si>
  <si>
    <t>020405C</t>
  </si>
  <si>
    <t xml:space="preserve">Mała Cerkwica - Włościbórz    </t>
  </si>
  <si>
    <t>gruntowo - tłuczniowe</t>
  </si>
  <si>
    <t>020406C</t>
  </si>
  <si>
    <t>Zalesie - Skarpa - Włościbórz</t>
  </si>
  <si>
    <t>tłuczniowo - gruntowe</t>
  </si>
  <si>
    <t>020407C</t>
  </si>
  <si>
    <t>Włościbórz - Teklanowo</t>
  </si>
  <si>
    <t>020409C</t>
  </si>
  <si>
    <t>Wilkowo - gr. Gminy Tuchola</t>
  </si>
  <si>
    <t>020410C</t>
  </si>
  <si>
    <t>Wałdówko - Mała Kłonią</t>
  </si>
  <si>
    <t>O2O411C</t>
  </si>
  <si>
    <t>Wałdówko - Ołszewka</t>
  </si>
  <si>
    <t>tłuczniowo - asfaltowa</t>
  </si>
  <si>
    <t>020412C</t>
  </si>
  <si>
    <t>Wybudowania sikorskie - Niechorz</t>
  </si>
  <si>
    <t>020413C</t>
  </si>
  <si>
    <t>Sępolno Krajeńskie - Niechorz</t>
  </si>
  <si>
    <t>020414C</t>
  </si>
  <si>
    <t>Lutowo - Radońsk</t>
  </si>
  <si>
    <t>asfaltowa</t>
  </si>
  <si>
    <t>02O415C</t>
  </si>
  <si>
    <t>Wiśniewa - Kawle</t>
  </si>
  <si>
    <t>020416C</t>
  </si>
  <si>
    <t>Nowy Dwór - Zboże</t>
  </si>
  <si>
    <t>020417C</t>
  </si>
  <si>
    <t>Wysoka Krajeńska - droga nr 01113C</t>
  </si>
  <si>
    <t>Granica gminy - Dziechowo</t>
  </si>
  <si>
    <t>Granica gminy - Mała Cerkwica</t>
  </si>
  <si>
    <t>Granica gminy - Toboły</t>
  </si>
  <si>
    <t>Teklanowo - Wałdowo</t>
  </si>
  <si>
    <t>Wałdowo - Wałdówko</t>
  </si>
  <si>
    <t xml:space="preserve">Wałdowo - Komierowo </t>
  </si>
  <si>
    <t>Niechorz - Szynwałd</t>
  </si>
  <si>
    <t>Świdwie - Niechorz</t>
  </si>
  <si>
    <t>Sikorz Wybudowanie - Niechorz</t>
  </si>
  <si>
    <t>Sępólno Krajeńskie - Komierowo</t>
  </si>
  <si>
    <t>Granica gminy Czyżkowski Młyn</t>
  </si>
  <si>
    <t>Czyżkowski Młyn - Jazdrowo</t>
  </si>
  <si>
    <t>Niechorz - Sośno - granica gminy</t>
  </si>
  <si>
    <t>Droga wojewódzka nr 241 - Świdwie</t>
  </si>
  <si>
    <t>Iłowo - Zakrzewek</t>
  </si>
  <si>
    <t>Granica gminy - Więcbork</t>
  </si>
  <si>
    <t>Granica gminy Stare Gronowo</t>
  </si>
  <si>
    <t>Lutowo - Zaleśniak - Sypniewo</t>
  </si>
  <si>
    <t xml:space="preserve">Wiśniewa - Lutowo </t>
  </si>
  <si>
    <t>asfaltowo - tłuczniowa</t>
  </si>
  <si>
    <t>Trzciany - Sikorz</t>
  </si>
  <si>
    <t>OGÓŁEM DROGI</t>
  </si>
  <si>
    <t>97,9 km</t>
  </si>
  <si>
    <t>020646C</t>
  </si>
  <si>
    <t>ul. Baczyńskiego</t>
  </si>
  <si>
    <t>020601C</t>
  </si>
  <si>
    <t>ul. Bajkowa</t>
  </si>
  <si>
    <t>020602C</t>
  </si>
  <si>
    <t>ul.Bema</t>
  </si>
  <si>
    <t>kamień wapienny</t>
  </si>
  <si>
    <t>020603C</t>
  </si>
  <si>
    <t>ul.Bergera</t>
  </si>
  <si>
    <t>020604C</t>
  </si>
  <si>
    <t>ul. Boczna</t>
  </si>
  <si>
    <t>ul. BoWid</t>
  </si>
  <si>
    <t>020605C</t>
  </si>
  <si>
    <t>ul. Brzozowa</t>
  </si>
  <si>
    <t>020606C</t>
  </si>
  <si>
    <t>ul.Buczka</t>
  </si>
  <si>
    <t>020607C</t>
  </si>
  <si>
    <t>ul.Broniewskiego</t>
  </si>
  <si>
    <t>020608C</t>
  </si>
  <si>
    <t>ul.Chopina</t>
  </si>
  <si>
    <t>020609C</t>
  </si>
  <si>
    <t>ul.Cicha</t>
  </si>
  <si>
    <t>020612C</t>
  </si>
  <si>
    <t>ul.Farna</t>
  </si>
  <si>
    <t>020613C</t>
  </si>
  <si>
    <t>asfaltowa + polbruk</t>
  </si>
  <si>
    <t>ul. Kiepury</t>
  </si>
  <si>
    <t>ul. Kochanowskiego</t>
  </si>
  <si>
    <t>ul. Komierowska</t>
  </si>
  <si>
    <t>ul. Kopernika</t>
  </si>
  <si>
    <t>ul. Kossaka</t>
  </si>
  <si>
    <t>020614C</t>
  </si>
  <si>
    <t>ul.Konopnickiej</t>
  </si>
  <si>
    <t>020615C</t>
  </si>
  <si>
    <t>ul. Kościelna</t>
  </si>
  <si>
    <t>020616C</t>
  </si>
  <si>
    <t>ul.Krasickiego</t>
  </si>
  <si>
    <t>020617C</t>
  </si>
  <si>
    <t>ul. Krótka</t>
  </si>
  <si>
    <t>polbruk</t>
  </si>
  <si>
    <t>02061SC</t>
  </si>
  <si>
    <t>ul. Krzyżowa</t>
  </si>
  <si>
    <t>trylinka</t>
  </si>
  <si>
    <t>020619C</t>
  </si>
  <si>
    <t>ul.Kusocińskiego</t>
  </si>
  <si>
    <t>020620C</t>
  </si>
  <si>
    <t>ul.Kwiatowa</t>
  </si>
  <si>
    <t>ul. Kisielewskiego</t>
  </si>
  <si>
    <t>02O621C</t>
  </si>
  <si>
    <t>ul.Al. Lipowa</t>
  </si>
  <si>
    <t>020622C</t>
  </si>
  <si>
    <t>ul. Leśna</t>
  </si>
  <si>
    <t>020623C</t>
  </si>
  <si>
    <t>ul.Letniskowa</t>
  </si>
  <si>
    <t>ul. Małcużyńskiego</t>
  </si>
  <si>
    <t>020624C</t>
  </si>
  <si>
    <t>ul.Młyńska</t>
  </si>
  <si>
    <t>ul.Mickiewicza</t>
  </si>
  <si>
    <t>gruntowa + tłuczeń</t>
  </si>
  <si>
    <t>020626C</t>
  </si>
  <si>
    <t>ul.Matejki</t>
  </si>
  <si>
    <t>02O611C</t>
  </si>
  <si>
    <t>ul. Moniuszki</t>
  </si>
  <si>
    <t>ul. Nałkowskiej</t>
  </si>
  <si>
    <t>ul.Nowy Rynek</t>
  </si>
  <si>
    <t>020628C</t>
  </si>
  <si>
    <t>ul.Niechorska</t>
  </si>
  <si>
    <t>asfalt, płytki, gruntowa</t>
  </si>
  <si>
    <t>Na Skarpie</t>
  </si>
  <si>
    <t>02O629C</t>
  </si>
  <si>
    <t>ul.Odrodzenia</t>
  </si>
  <si>
    <t>O2O63OC</t>
  </si>
  <si>
    <t>ul.Ogrodowa</t>
  </si>
  <si>
    <t>płyty, gruntowa, trylinka</t>
  </si>
  <si>
    <t>02O631C</t>
  </si>
  <si>
    <t>ul.Orzeszkowej</t>
  </si>
  <si>
    <t>asfaltowa, gruntowa</t>
  </si>
  <si>
    <t>020632C</t>
  </si>
  <si>
    <t>ui.Osiedle Leśne</t>
  </si>
  <si>
    <t>asfaltowa + gruntowa</t>
  </si>
  <si>
    <t>020633C</t>
  </si>
  <si>
    <t>ul.Osiedle Słowackiego</t>
  </si>
  <si>
    <t>betonowa</t>
  </si>
  <si>
    <t>020634C</t>
  </si>
  <si>
    <t>ul.Parkowa</t>
  </si>
  <si>
    <t>020635C</t>
  </si>
  <si>
    <t>ul.Plażowa</t>
  </si>
  <si>
    <t>020636C</t>
  </si>
  <si>
    <t>ul.Podgórna</t>
  </si>
  <si>
    <t>020637C</t>
  </si>
  <si>
    <t>ul. Polna</t>
  </si>
  <si>
    <t>kostka, asfaltowa</t>
  </si>
  <si>
    <t>ul .Pokrzywnickiego</t>
  </si>
  <si>
    <t>020639C</t>
  </si>
  <si>
    <t>ul. Przemysłowa</t>
  </si>
  <si>
    <t>betonowa, trylinka, płyty</t>
  </si>
  <si>
    <t>020640C</t>
  </si>
  <si>
    <t>ul.Przesmyk</t>
  </si>
  <si>
    <t>ul. Radosna</t>
  </si>
  <si>
    <t>020641C</t>
  </si>
  <si>
    <t>ul.Ratuszowa</t>
  </si>
  <si>
    <t>020642C</t>
  </si>
  <si>
    <t>ul. Reymonta</t>
  </si>
  <si>
    <t>ul. Rzeczna</t>
  </si>
  <si>
    <t>020643C</t>
  </si>
  <si>
    <t>ul.Sawickiej</t>
  </si>
  <si>
    <t>020644C</t>
  </si>
  <si>
    <t>ul.Sadowa</t>
  </si>
  <si>
    <t>020645C</t>
  </si>
  <si>
    <t>ul. Składowa</t>
  </si>
  <si>
    <t>ul. Słoneczna</t>
  </si>
  <si>
    <t>asflatowa</t>
  </si>
  <si>
    <t>ul. Sportowa</t>
  </si>
  <si>
    <t>asfalt</t>
  </si>
  <si>
    <t>ul. Stodolna</t>
  </si>
  <si>
    <t>020647C</t>
  </si>
  <si>
    <t>ul.Studzienna</t>
  </si>
  <si>
    <t>O2O648C</t>
  </si>
  <si>
    <t>ui.Spadowa</t>
  </si>
  <si>
    <t>bruk</t>
  </si>
  <si>
    <t>ul. 27 Stycznia</t>
  </si>
  <si>
    <t>020649C</t>
  </si>
  <si>
    <t>ul.Szkolna</t>
  </si>
  <si>
    <t>ul. Średnia</t>
  </si>
  <si>
    <t>ul. Tartaczna</t>
  </si>
  <si>
    <t>020610C</t>
  </si>
  <si>
    <t>ul.Turystyczna</t>
  </si>
  <si>
    <t>020651C</t>
  </si>
  <si>
    <t>ul.Wodna</t>
  </si>
  <si>
    <t>020652C</t>
  </si>
  <si>
    <t>ul.Wysoka</t>
  </si>
  <si>
    <t>020653C</t>
  </si>
  <si>
    <t>ul. Wczasowa</t>
  </si>
  <si>
    <t>020654C</t>
  </si>
  <si>
    <t>ul. Wypoczynkowa</t>
  </si>
  <si>
    <t>ul. Wieniawskiego</t>
  </si>
  <si>
    <t>ul. Wyspiańskiego</t>
  </si>
  <si>
    <t>ul. Wiatrakowa</t>
  </si>
  <si>
    <t xml:space="preserve">ul.Więcborska </t>
  </si>
  <si>
    <t>020655C</t>
  </si>
  <si>
    <t>ul.Zielona</t>
  </si>
  <si>
    <t>ul. Zakątek</t>
  </si>
  <si>
    <t>27,385 km</t>
  </si>
  <si>
    <r>
      <t>0206</t>
    </r>
    <r>
      <rPr>
        <sz val="9"/>
        <rFont val="Arial"/>
        <family val="0"/>
      </rPr>
      <t>25C</t>
    </r>
  </si>
  <si>
    <r>
      <t>0206</t>
    </r>
    <r>
      <rPr>
        <sz val="9"/>
        <rFont val="Arial"/>
        <family val="0"/>
      </rPr>
      <t>27C</t>
    </r>
  </si>
  <si>
    <t>dwuspadowy, wykonany z płyt warstwowych</t>
  </si>
  <si>
    <t>z cegły ceramicznej pełnej i gazobetonu</t>
  </si>
  <si>
    <t>drewniane, belkowe</t>
  </si>
  <si>
    <t>żelbetonowy pokryty papą asfaltową</t>
  </si>
  <si>
    <t>gaśnice 8 szt., hydranty 4 szt., kraty na drzwiach do sali komputerowej na II piętrze i biblioteki, drzwi do budynku 4 szt., do sali gimnastycznej 2 szt zamki patentowe, kłódki na kratach antywłamaniowe  system alarmowy, któy obejmuje: wejscie do budynku szkoły, korytarz na parterze i na I iII piętrze, sekretariat, gabinet dyrektora, pracownie komputerowa na II piętrze; sygnalizacja swietlna i dzwiekowa sygnalizatory znajduja się na budynku glownym szkoly i laczniku, powiadomienie do policji., dozor pracowniczy czesc doby, zabezpieczenie główne antyprzepięciowe</t>
  </si>
  <si>
    <t>cegła ceramiczna pełna</t>
  </si>
  <si>
    <t>blacha falista</t>
  </si>
  <si>
    <t>571,50 m</t>
  </si>
  <si>
    <t>Zmywarka do naczyń z funkcją wyparzania</t>
  </si>
  <si>
    <t>Maszyna do czyszczenia</t>
  </si>
  <si>
    <t>9 zestawów w sali nr 3</t>
  </si>
  <si>
    <t>gabinet pedagoga</t>
  </si>
  <si>
    <t>Odkurzacz</t>
  </si>
  <si>
    <t>2 wiaty stadionowe</t>
  </si>
  <si>
    <t>DZ-3 stropodach płaski kryty papą termozgrzewalną</t>
  </si>
  <si>
    <t>siporeks</t>
  </si>
  <si>
    <t>konstrukcja drewniana pokrycie; blacho-dachówka</t>
  </si>
  <si>
    <t>Budynek WOK</t>
  </si>
  <si>
    <t xml:space="preserve">Budynek </t>
  </si>
  <si>
    <t>ZOOS Kościuszki 11 Sępóln Kr.</t>
  </si>
  <si>
    <t>5.000,00zł</t>
  </si>
  <si>
    <t>20.000,00zł</t>
  </si>
  <si>
    <t>alarm,kraty,kasa pancerna kaseta na pieniądze</t>
  </si>
  <si>
    <t>8 razy w miesiącu-pieszo</t>
  </si>
  <si>
    <t>1.Urząd Miasta i Gminy</t>
  </si>
  <si>
    <t>DAFV1</t>
  </si>
  <si>
    <t>Magirus Dautz</t>
  </si>
  <si>
    <t>Lublin II</t>
  </si>
  <si>
    <t>Żuk</t>
  </si>
  <si>
    <t>T358</t>
  </si>
  <si>
    <t>FM 192 D11 FA</t>
  </si>
  <si>
    <t>FM 170 D11 FA</t>
  </si>
  <si>
    <t>A-15</t>
  </si>
  <si>
    <t>V1600DT358130-194</t>
  </si>
  <si>
    <t>SUL332212X0037271</t>
  </si>
  <si>
    <t>CSE R572</t>
  </si>
  <si>
    <t>CSE G 223</t>
  </si>
  <si>
    <t>CSE K 172</t>
  </si>
  <si>
    <t>BCF 5899</t>
  </si>
  <si>
    <t>BDJ 2340</t>
  </si>
  <si>
    <t>BYB 279 G</t>
  </si>
  <si>
    <t>specjalny pożarniczy</t>
  </si>
  <si>
    <t>5789/2600</t>
  </si>
  <si>
    <t xml:space="preserve">2. Zakład Transportu i Usług </t>
  </si>
  <si>
    <t>AUTOSAN</t>
  </si>
  <si>
    <t>H-9</t>
  </si>
  <si>
    <t>SUASW3AAP2SO220</t>
  </si>
  <si>
    <t>H-9-21</t>
  </si>
  <si>
    <t>ŻUK</t>
  </si>
  <si>
    <t>A075</t>
  </si>
  <si>
    <t>S056042</t>
  </si>
  <si>
    <t xml:space="preserve">POLONEZ </t>
  </si>
  <si>
    <t>CARO</t>
  </si>
  <si>
    <t>VOLKSWAGEN</t>
  </si>
  <si>
    <t>2,5 TDI TRANSPORTER</t>
  </si>
  <si>
    <t>WV2ZZZ70Z VH072219</t>
  </si>
  <si>
    <t>URSUS</t>
  </si>
  <si>
    <t>C 360</t>
  </si>
  <si>
    <t>D 73203</t>
  </si>
  <si>
    <t>IRISBUS</t>
  </si>
  <si>
    <t>C50 IVECO</t>
  </si>
  <si>
    <t>ZCFC5090075620405</t>
  </si>
  <si>
    <t xml:space="preserve">RENAULT </t>
  </si>
  <si>
    <t>TRAFIC 1,9 cdi</t>
  </si>
  <si>
    <t>VF1FLBCB66Y120177</t>
  </si>
  <si>
    <t>MERCEDES</t>
  </si>
  <si>
    <t>0303 15R</t>
  </si>
  <si>
    <t>WDB30048511046936</t>
  </si>
  <si>
    <t>SPRINTER</t>
  </si>
  <si>
    <t>WDB9024221P743451</t>
  </si>
  <si>
    <t>ciągnik</t>
  </si>
  <si>
    <t>przyczepa</t>
  </si>
  <si>
    <t>-</t>
  </si>
  <si>
    <t>równiarka</t>
  </si>
  <si>
    <t>DZ 1803</t>
  </si>
  <si>
    <t>ładowarka</t>
  </si>
  <si>
    <t>SCHAEFF</t>
  </si>
  <si>
    <t>841/1488</t>
  </si>
  <si>
    <t>ZCFC50A2075686928</t>
  </si>
  <si>
    <t>CSE K701</t>
  </si>
  <si>
    <t>BDR 6683</t>
  </si>
  <si>
    <t>CSE 50FU</t>
  </si>
  <si>
    <t>BDJ 2349</t>
  </si>
  <si>
    <t>CSE A632</t>
  </si>
  <si>
    <t>CSE V220</t>
  </si>
  <si>
    <t>BDH 6031</t>
  </si>
  <si>
    <t>BGV 8177</t>
  </si>
  <si>
    <t>CSE X081</t>
  </si>
  <si>
    <t>CSE 16CJ</t>
  </si>
  <si>
    <t>CSE 52FS</t>
  </si>
  <si>
    <t>CSE 27EJ</t>
  </si>
  <si>
    <t>CSE X790</t>
  </si>
  <si>
    <t>BDH8375</t>
  </si>
  <si>
    <t>BDO3051</t>
  </si>
  <si>
    <t>CSE-30HK</t>
  </si>
  <si>
    <t>AUTOBUS</t>
  </si>
  <si>
    <t>DOSTAWCZY</t>
  </si>
  <si>
    <t>SANITARNY</t>
  </si>
  <si>
    <t>CIĘŻAROWY</t>
  </si>
  <si>
    <t>CIĄGNIK ROLNICZY</t>
  </si>
  <si>
    <t>PRZYCZEPA ROLNICZA</t>
  </si>
  <si>
    <t>specjalny</t>
  </si>
  <si>
    <t>135 KM</t>
  </si>
  <si>
    <t>64 KM</t>
  </si>
  <si>
    <t>9/1010</t>
  </si>
  <si>
    <t>4 tony</t>
  </si>
  <si>
    <t>10.09.2010</t>
  </si>
  <si>
    <t>26.10.2010</t>
  </si>
  <si>
    <t>23.10.2007</t>
  </si>
  <si>
    <t>30.12.2007</t>
  </si>
  <si>
    <t>26.06.2008</t>
  </si>
  <si>
    <t>cegła/pustak</t>
  </si>
  <si>
    <t>betonowy</t>
  </si>
  <si>
    <t>papa</t>
  </si>
  <si>
    <t>drewniany</t>
  </si>
  <si>
    <t>blacha</t>
  </si>
  <si>
    <t>Wiśniewa 12</t>
  </si>
  <si>
    <t>Wiśniewa 2</t>
  </si>
  <si>
    <t>Wiśniewa 1a</t>
  </si>
  <si>
    <t>Włościbórz 37</t>
  </si>
  <si>
    <t>Włościbórz 22</t>
  </si>
  <si>
    <t>Włościbórz 43</t>
  </si>
  <si>
    <t>Koronowska 3</t>
  </si>
  <si>
    <t>Włościbórz 4</t>
  </si>
  <si>
    <t>Budynet użytkowy - szalet</t>
  </si>
  <si>
    <t>ul. Jeziorna</t>
  </si>
  <si>
    <t xml:space="preserve">Piaseczno </t>
  </si>
  <si>
    <t xml:space="preserve">Wałdówko </t>
  </si>
  <si>
    <t>Komierówko</t>
  </si>
  <si>
    <t>2szt.</t>
  </si>
  <si>
    <t xml:space="preserve">Świdwie </t>
  </si>
  <si>
    <t>Kompleksowy system obsługi rady</t>
  </si>
  <si>
    <t>Netasq U120</t>
  </si>
  <si>
    <t>Miernik wilgotności</t>
  </si>
  <si>
    <t>Skaner</t>
  </si>
  <si>
    <t>Kino domowe Samsung</t>
  </si>
  <si>
    <t>Kino domowe LG</t>
  </si>
  <si>
    <t>Aparat CANON</t>
  </si>
  <si>
    <t>Kosiarka</t>
  </si>
  <si>
    <t>ul. Kościuszki 11</t>
  </si>
  <si>
    <t>100000,00 (cztery razy do roku)</t>
  </si>
  <si>
    <t>sejf, zabezpieczenie alarmowe, torba z alarmemdo przenoszenia gotówki</t>
  </si>
  <si>
    <t>100 000,00 (cztery razy do roku)</t>
  </si>
  <si>
    <t>pieszo</t>
  </si>
  <si>
    <t>szkoda drogowa</t>
  </si>
  <si>
    <t>szkoda osobowa</t>
  </si>
  <si>
    <t>szkoda w mieniu</t>
  </si>
  <si>
    <t>Filia Miejska Biblioteki Publicznej - budynek Urządu Miejskiego w Sępólnie Krajeńśkim</t>
  </si>
  <si>
    <t>ul. Kościuszki 16           89-400 Sępólno Krajeńskie</t>
  </si>
  <si>
    <t>CEGŁY,                          PUSTAKI</t>
  </si>
  <si>
    <t>BETONOWY</t>
  </si>
  <si>
    <t>DACH PŁASKI-BETONOWY,  POKRYCIE- PAPA</t>
  </si>
  <si>
    <t>gaśnica pianowa, urządzenie alarmowe</t>
  </si>
  <si>
    <t>Laptop-Notebook HP ProBook 4510s</t>
  </si>
  <si>
    <t>Nieodpłatne przekazanie w ramach programu "PRB"</t>
  </si>
  <si>
    <t>Urzadzenie wielofunkcyjne- Drukarka Color LaserJet CM 2320fix</t>
  </si>
  <si>
    <t>Drukarka HP OfficeJet 7000</t>
  </si>
  <si>
    <t>Zestaw Komputerowy -Komputer HP Compag 6005 Pro SEF AXB 22- 2szt</t>
  </si>
  <si>
    <t>Urządzenie wielofunkcyjne- Drukarka HP Officejet Pro 8500</t>
  </si>
  <si>
    <t>Aparat cyfrowy BENQ E 1220- 2szt.</t>
  </si>
  <si>
    <t>Projektor Hitachi ED -X40</t>
  </si>
  <si>
    <t>Księgarnia przy Bibliotece Publicznej ul. Wojska Polskiego 22, Sępólno Kraj.</t>
  </si>
  <si>
    <t>kasa na pieniądze</t>
  </si>
  <si>
    <t>piedzo</t>
  </si>
  <si>
    <t>Załącznik nr 1</t>
  </si>
  <si>
    <t>Rodzaj materiałów budowlanych, z jakich wykonano budynek</t>
  </si>
  <si>
    <t>zabezpieczenie przeciwpożarowe i przeciwkradzieżowe</t>
  </si>
  <si>
    <t>Obiekty</t>
  </si>
  <si>
    <t>lokalizacja</t>
  </si>
  <si>
    <t>rok budowy</t>
  </si>
  <si>
    <t>czy budynek jest użytkowany? (TAK/NIE)</t>
  </si>
  <si>
    <t>wartość ks brutto</t>
  </si>
  <si>
    <t>powierzchnia użytkowa (w m²)</t>
  </si>
  <si>
    <t>wartość odtworzeniowa</t>
  </si>
  <si>
    <t>mury</t>
  </si>
  <si>
    <t>stropy</t>
  </si>
  <si>
    <t>dach (konstrukcja i pokrycie)</t>
  </si>
  <si>
    <t>Biblioteka Publiczna</t>
  </si>
  <si>
    <t>budynek gospodarczy</t>
  </si>
  <si>
    <t>RAZEM</t>
  </si>
  <si>
    <t>Załącznik nr 2 SPRZĘT STACJONARNY</t>
  </si>
  <si>
    <t>obiekt</t>
  </si>
  <si>
    <t>rok produkcji</t>
  </si>
  <si>
    <t>wartość księgowa brutto</t>
  </si>
  <si>
    <t>Uwagi</t>
  </si>
  <si>
    <t>razem</t>
  </si>
  <si>
    <t>Załącznik nr 2a SPRZĘT PRZENOŚNY</t>
  </si>
  <si>
    <t>Notebook</t>
  </si>
  <si>
    <t>Załącznik nr 3</t>
  </si>
  <si>
    <t>Marka</t>
  </si>
  <si>
    <t>Nr podw./ nadw.</t>
  </si>
  <si>
    <t>Nr rej.</t>
  </si>
  <si>
    <t>Od</t>
  </si>
  <si>
    <t>Do</t>
  </si>
  <si>
    <t>Załacznik nr 4</t>
  </si>
  <si>
    <t>nazwa jednostki</t>
  </si>
  <si>
    <t>liczba pracowników</t>
  </si>
  <si>
    <t xml:space="preserve">środki trwałe i środki trwałe niskiej wartości po wyłączeniu sprzętu wykazanego w załącznikach 2, 2a oraz budynków wykazanych w załaczniku nr 1, pojazdów wykazanych w załaczniku nr 3  i maszyn w załączniku nr 6 </t>
  </si>
  <si>
    <t>w tym zbiory biblioteczne</t>
  </si>
  <si>
    <t>Środki obrotowe</t>
  </si>
  <si>
    <t>Wykaz punktów kasowych z podaniem wysokości pogotowia kasowego oraz maksymalnej ilości gotówki w kasie. Ponadto proszę opisać zabiezpieczenia kasy i podać czy znajduje się w niej sejf, kasa pancerna czy kaseta na pieniądze</t>
  </si>
  <si>
    <t>Transport gotówki</t>
  </si>
  <si>
    <t>Punkt kasowy (adres)</t>
  </si>
  <si>
    <t>Maksymalny stan wartości pieniężnych przechowywanych poza godzinami pracy</t>
  </si>
  <si>
    <t>Maksymalny stan wartości pieniężnych przechowywanych w godzinach pracy</t>
  </si>
  <si>
    <t>Zabezpieczenia przeciwkradzieżowe i przeciwrabunkowe</t>
  </si>
  <si>
    <t>Maksymalna wartość przewożonej gotówki</t>
  </si>
  <si>
    <t>Częstotliwość przewożenia, Zakrest terytorialny, Rodzaj transportu (pieszo, samochodem - jakim)</t>
  </si>
  <si>
    <t>INFORMACJE O POWODZIACH</t>
  </si>
  <si>
    <r>
      <t xml:space="preserve">Prosimy o podanie informacji, czy </t>
    </r>
    <r>
      <rPr>
        <b/>
        <sz val="9"/>
        <rFont val="Verdana"/>
        <family val="2"/>
      </rPr>
      <t>w okresie od 1997</t>
    </r>
    <r>
      <rPr>
        <sz val="9"/>
        <rFont val="Verdana"/>
        <family val="2"/>
      </rPr>
      <t xml:space="preserve"> roku w Państwa jednostce oraz na terenie wszystkich Państwa lokalizacji doszło do POWODZI.</t>
    </r>
  </si>
  <si>
    <t>NIE</t>
  </si>
  <si>
    <t>TAK</t>
  </si>
  <si>
    <t>Lp.</t>
  </si>
  <si>
    <t>Dane pojazdów</t>
  </si>
  <si>
    <t>Typ, model</t>
  </si>
  <si>
    <t>Rodzaj         (osobowy/ ciężarowy/ specjalny)</t>
  </si>
  <si>
    <t>Poj. silnika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</si>
  <si>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</si>
  <si>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</si>
  <si>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</si>
  <si>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</si>
  <si>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</si>
  <si>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</si>
  <si>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Zabezpieczenia przeciwkradzieżowe</t>
  </si>
  <si>
    <t>Wyposażenie dodatkowe</t>
  </si>
  <si>
    <t xml:space="preserve">Okres ubezpieczenia OC i NW </t>
  </si>
  <si>
    <t xml:space="preserve">Okres ubezpieczenia AC i KR </t>
  </si>
  <si>
    <t>rodzaj</t>
  </si>
  <si>
    <t>wartość</t>
  </si>
  <si>
    <t>L.P.</t>
  </si>
  <si>
    <t>Nazwa maszyny (urządzenia)</t>
  </si>
  <si>
    <t>Rok produkcji</t>
  </si>
  <si>
    <t>Miejsce ubezpieczenia (adres)</t>
  </si>
  <si>
    <t>Urząd Miejski</t>
  </si>
  <si>
    <t xml:space="preserve">Remiza OSP </t>
  </si>
  <si>
    <t>Lutowo</t>
  </si>
  <si>
    <t>Lutówko</t>
  </si>
  <si>
    <t>Wałdowo</t>
  </si>
  <si>
    <t>Zalesie</t>
  </si>
  <si>
    <t>Iłowo</t>
  </si>
  <si>
    <t>Komierowo</t>
  </si>
  <si>
    <t>Budynek mieszkalny</t>
  </si>
  <si>
    <t>Sikorz 9</t>
  </si>
  <si>
    <t>przedwojenny</t>
  </si>
  <si>
    <t>Zboże 9</t>
  </si>
  <si>
    <t>Wiśniewa 45</t>
  </si>
  <si>
    <t>Wałdówko 26</t>
  </si>
  <si>
    <t>Iłowo 19</t>
  </si>
  <si>
    <t>Teklanowo 13</t>
  </si>
  <si>
    <t>Wysoka 3</t>
  </si>
  <si>
    <t>Zalesie 37</t>
  </si>
  <si>
    <t>Wałdowo 93</t>
  </si>
  <si>
    <t>ul. Koronowska 7</t>
  </si>
  <si>
    <t>ul. Targowa 4</t>
  </si>
  <si>
    <t>powojenne</t>
  </si>
  <si>
    <t>Plac Wolności</t>
  </si>
  <si>
    <t>ul. Hallera 2</t>
  </si>
  <si>
    <t xml:space="preserve">Budynek mieszkalny, świetlica </t>
  </si>
  <si>
    <t xml:space="preserve">Sikorz </t>
  </si>
  <si>
    <t>Iłowo 4 a</t>
  </si>
  <si>
    <t xml:space="preserve">Świetlica </t>
  </si>
  <si>
    <t>Świdwie 10</t>
  </si>
  <si>
    <t>Jazdrowo</t>
  </si>
  <si>
    <t>Wysoka 10</t>
  </si>
  <si>
    <t>Piaseczno 32</t>
  </si>
  <si>
    <t>Budynek mieszkalny, ZOZ</t>
  </si>
  <si>
    <t>Budynek mieszkalny - OSM</t>
  </si>
  <si>
    <t>ul. Sienkiewicza</t>
  </si>
  <si>
    <t xml:space="preserve">Budynek, świetlica </t>
  </si>
  <si>
    <t>Trzciany</t>
  </si>
  <si>
    <t xml:space="preserve">Budynek użytkowy </t>
  </si>
  <si>
    <t>Wiśniewa 13</t>
  </si>
  <si>
    <t xml:space="preserve">Budynek użytkowy, świetlica </t>
  </si>
  <si>
    <t>Wiśniewka</t>
  </si>
  <si>
    <t>Niechorz</t>
  </si>
  <si>
    <t>Włościbórz</t>
  </si>
  <si>
    <t>Dziechowo</t>
  </si>
  <si>
    <t>Kawle</t>
  </si>
  <si>
    <t>Radońsk</t>
  </si>
  <si>
    <t>Wilkowo</t>
  </si>
  <si>
    <t>Skarpa</t>
  </si>
  <si>
    <t>Budynek użytkowy</t>
  </si>
  <si>
    <t>ul.Jeziorna</t>
  </si>
  <si>
    <t>Budynek mieszkalny, użytkowy</t>
  </si>
  <si>
    <t>ul.Kościuszki 11</t>
  </si>
  <si>
    <t>ul.Wojska Polskiego</t>
  </si>
  <si>
    <t>Radońsk ZOZ</t>
  </si>
  <si>
    <t>Budynek przychodni</t>
  </si>
  <si>
    <t>ul. Szkolna 4</t>
  </si>
  <si>
    <t>Budowle różne - zestaw zabawowy</t>
  </si>
  <si>
    <t>Plac Przyjaźni</t>
  </si>
  <si>
    <t xml:space="preserve">Teklanowo </t>
  </si>
  <si>
    <t>Wysoka Kraj.</t>
  </si>
  <si>
    <t>Sępólno Kraj.</t>
  </si>
  <si>
    <t>Targowisko</t>
  </si>
  <si>
    <t>Wiaty pleksiglasowe szt 2</t>
  </si>
  <si>
    <t>Wiata pleksiglasowa</t>
  </si>
  <si>
    <t>Włościbóz</t>
  </si>
  <si>
    <t>hydrant</t>
  </si>
  <si>
    <t>gaśnica, hydrant</t>
  </si>
  <si>
    <t>gaśnica</t>
  </si>
  <si>
    <t>GMINNE PRZEDSZKOLE NR 2</t>
  </si>
  <si>
    <t>UL.BAJKOWA 1</t>
  </si>
  <si>
    <t>elektroniczne zabezpieczenie alarmowe, gaśnice -TYP ABC , 12 szt, hydranty - wewnętrzne 2 sztuki, 8 sztuk czujników alarmowych, Dwoje drzwi wejściowych głównych,czworo drzwi wejściowych bocznych.</t>
  </si>
  <si>
    <t>Zespół Szkół Lutowo</t>
  </si>
  <si>
    <t>Budynek szkolny</t>
  </si>
  <si>
    <t>Sala gimnastyczna</t>
  </si>
  <si>
    <t>gaśnice proszkowe szt- 8, hydranty szt- 3, czujniki i urządzenia alarmowe, kraty w pracowni komputerowej na I piętrze</t>
  </si>
  <si>
    <t>SP Zalesie</t>
  </si>
  <si>
    <t>Bubynek szkolny</t>
  </si>
  <si>
    <t>Zalesie 36</t>
  </si>
  <si>
    <t>Bubynek szkolny z dobudową</t>
  </si>
  <si>
    <t>gaśnice 5 szt. proszkowe 6 kg.(A, B, C - 3 szt), i 12 kg.(B, C sz.-  2) drzwi w budynku szt. 2, zamki patentowe, zainstalowany system alarmowy obejmuje wejście do budynku szkoły, gabinet dyrektora szkoły, pokój nauczycielski, pracownię komputerową na I piętrze, sygnalizacja alarmu świetlno - dzwiękowa i powiadomienie na policję.</t>
  </si>
  <si>
    <t>SP Zboże</t>
  </si>
  <si>
    <t>Zboże 10</t>
  </si>
  <si>
    <t>Budynek gospodarczy</t>
  </si>
  <si>
    <t xml:space="preserve">Zboże </t>
  </si>
  <si>
    <t xml:space="preserve">Budynek gospodarczy </t>
  </si>
  <si>
    <t>Zboże</t>
  </si>
  <si>
    <t>Ogrodzenie</t>
  </si>
  <si>
    <t>Polbruk położony przy budynku szkolnym</t>
  </si>
  <si>
    <t>Brama wjazdowa przesuwana</t>
  </si>
  <si>
    <t xml:space="preserve">Plac zabaw </t>
  </si>
  <si>
    <t xml:space="preserve">Herb szkolny - naścienne godło szkoły </t>
  </si>
  <si>
    <t xml:space="preserve">razem:  </t>
  </si>
  <si>
    <t xml:space="preserve">2 gaśnice proszkowe (6 kg); kraty w oknach (parter- 1 okno kuchnia, 2 okna sala komputerowa); alarm całodobowy sygnalizacja dźwiękowa z podłączeniem do Policji i Dyrektora Szkoły, obejmująca cały budynek; dozór pracowniczy część doby; drzwi plastikowe, podwójne 2 szt. (1 od zaplecza dwa zamki, 1 od frontu dwa zamki, instalacja przeciwpiorunowa </t>
  </si>
  <si>
    <t>zamykana na kłódkę</t>
  </si>
  <si>
    <t xml:space="preserve">ogrodzony  i zamkniety teren szkoły </t>
  </si>
  <si>
    <t>SP Wiśniewa</t>
  </si>
  <si>
    <t>Budynek szkolny- główny</t>
  </si>
  <si>
    <t>Wiśniewa 14</t>
  </si>
  <si>
    <t>Budynek szkolny- łącznik i świetlica</t>
  </si>
  <si>
    <t>Magazyn sprzętu świetlicowego i gospodarczego</t>
  </si>
  <si>
    <t>Plac zabaw z elementów drewnianych</t>
  </si>
  <si>
    <t>Herb - naścienne godło szkoły</t>
  </si>
  <si>
    <t>Nawierzchnia z polbruku</t>
  </si>
  <si>
    <t>Boisko z trawy syntetycznej</t>
  </si>
  <si>
    <t>Kocioł C.O.</t>
  </si>
  <si>
    <t>alarm całodobowy z podłączeniem na Policję i do Dyrektora Szkoły; hydrant, 3 gaśnice i 1 w kotłowni, drzwi wejściowe z dwoma zamkami; instalacja przeciwpiorunowa</t>
  </si>
  <si>
    <t>hydrant, 2 gaśnice, drzwi wejściowe z dwoma zamkami</t>
  </si>
  <si>
    <t>dwa zamki w dzrwiach wejściowych</t>
  </si>
  <si>
    <t>ogrodzony i zamknięty teren szkoły</t>
  </si>
  <si>
    <t>kotłownia c.o zamknięta stalowymi drzwiami</t>
  </si>
  <si>
    <t>Centrum Kultury i Sztuki</t>
  </si>
  <si>
    <t>Budynek CKiS</t>
  </si>
  <si>
    <t>ul. T. Kościuszki 4, Sępólno Kraj.</t>
  </si>
  <si>
    <r>
      <t xml:space="preserve">Przeciwpożarowe: </t>
    </r>
    <r>
      <rPr>
        <sz val="9"/>
        <rFont val="Verdana"/>
        <family val="2"/>
      </rPr>
      <t xml:space="preserve">gaśnice proszkowe szt. 6, gaśnice śniegowe szt. 7, hydranty wewnętrzne (hol – parter, hol – piętro, hol – sala kinowa) czujniki i urządzenia alarmowe (brak) </t>
    </r>
    <r>
      <rPr>
        <u val="single"/>
        <sz val="9"/>
        <rFont val="Verdana"/>
        <family val="2"/>
      </rPr>
      <t xml:space="preserve">Przeciwkradzieżowe: </t>
    </r>
    <r>
      <rPr>
        <sz val="9"/>
        <rFont val="Verdana"/>
        <family val="2"/>
      </rPr>
      <t>drzwi do budynku szt. 12 (7 szt. patent x 2) dozór (całodobowy)</t>
    </r>
  </si>
  <si>
    <t>Zakład Transportu i Usług</t>
  </si>
  <si>
    <t>biurowo-warsztatowe</t>
  </si>
  <si>
    <t>ul. K. Baczyńskiego 6</t>
  </si>
  <si>
    <t>w każdym pomiesczeniu znajduje się odpowiednia ilość gaśnic, w warsztacie znajdują się gaśnice proskowe 12 kg w pozostałych pomieszczeniach - gaśnice proszkowe 2 kg, legalizacje gaśnic przeprowadza specjalistyczny zakład</t>
  </si>
  <si>
    <t>Zespół Szkół Wałdowo</t>
  </si>
  <si>
    <t>Budynek szkolny nowy</t>
  </si>
  <si>
    <t>89-405 Wałdowo 90</t>
  </si>
  <si>
    <t>Budynek szkolny stary</t>
  </si>
  <si>
    <t>Budynek dydaktyczny</t>
  </si>
  <si>
    <t>Zespół Szkół nr 3</t>
  </si>
  <si>
    <t>Sępólno, ul. Szkolna 1</t>
  </si>
  <si>
    <t>brama</t>
  </si>
  <si>
    <t>balustrada</t>
  </si>
  <si>
    <t>gasnice 12 szt., hydranty 7 szt.,  drzwi do budynku 4 szt., do sali gimnastycznej 2 szt,  zamki patentowe,  system alarmowy, któy obejmuje: wejscie do budynku szkoły, korytarz na parterze i na I iII piętrze, sekretariat, gabinet dyrektora, pracownie komputerowa na I piętrze; sygnalizacja swietlna i dzwiekowa sygnalizatory znajduja się na budynku glownym szkoly i laczniku, powiadomienie do policji., dozor pracowniczy czesc doby,monitoring</t>
  </si>
  <si>
    <t>Zespół Szkół nr 1</t>
  </si>
  <si>
    <t>gmach szkoły</t>
  </si>
  <si>
    <t>ul.Wojska Polskiego 34</t>
  </si>
  <si>
    <t>II poł. XIX w.</t>
  </si>
  <si>
    <t>w tym szkoła, hol, kotłownia</t>
  </si>
  <si>
    <t>1985-1986</t>
  </si>
  <si>
    <t>Sala gimnastyczna, pracownia komputerowa, biblioteka, gab. Pedagoga</t>
  </si>
  <si>
    <t>1985r.-1986</t>
  </si>
  <si>
    <t>ubikacje</t>
  </si>
  <si>
    <t>1985r.-1987</t>
  </si>
  <si>
    <t>nawierzchnia</t>
  </si>
  <si>
    <t>brak danych</t>
  </si>
  <si>
    <t>Plac apelowy</t>
  </si>
  <si>
    <t>5 gaśnic proszkowych, gaśnica pianowa, 4 hydranty</t>
  </si>
  <si>
    <t>monitoring, kraty w piwnicy i na schodach na II piętrze, 2 drzwi zew dwuskrzydłowych z zamkami patentowymi, obejmują parter i piwnicę, sygnalizacja świetlna i i dźwiękowa z powiadomieniem policji, dozór pracowniczy częś doby, czujniki, drzwi z jednym zmkiem</t>
  </si>
  <si>
    <t>kraty wewnętrzne kraty zewnętrzne w pracowni; komputerowej i korekcyjnej, czujniki przed kradzieżą,drzwi podwójne zewnętrzne z dwoma zamkami.</t>
  </si>
  <si>
    <t>monitoring,sygnalizacja świetlna i i dźwiękowa z powiadomieniem policji,</t>
  </si>
  <si>
    <t>monitoring</t>
  </si>
  <si>
    <t>----</t>
  </si>
  <si>
    <t>monitoring, sygnalizacja świetlna i i dźwiękowa z powiadomieniem policji,</t>
  </si>
  <si>
    <t>Gminne Przedszkole nr 1</t>
  </si>
  <si>
    <t>Przedszkole Nr 1</t>
  </si>
  <si>
    <t>Nowy Rynek 2</t>
  </si>
  <si>
    <t>2007</t>
  </si>
  <si>
    <t>p - poż gaśnice - 4 piaskowe, hydrant 1 wewnetrzny , światła awaryjne; 3 drzwi do budynku plastikowe i 2 metalowe, metalowe-2 zamli, plastikowe 1 zamek</t>
  </si>
  <si>
    <t>Ośrodek Pomocy Społecznej w Sępólnie Krajeńskim</t>
  </si>
  <si>
    <t>ul. Szkolna 8</t>
  </si>
  <si>
    <t>przeciwpożarowe- gaśnice                       (proszkowe - szt. 2), hydranty - szt. 2 , przeciwkradzieżowe - urządzenie alarmowe obejmuje cały budynek, sygnalizacja dźwiękowa- na zewnątrz i wewnątrz budynku, w pomieszczeniach znajdują się czujniki ruchu, w razie uruchomienia alarmu następuje automatyczne powiadomienie linią telefoniczną agencji ochrony</t>
  </si>
  <si>
    <t>Budynek Biblioteki został ujety i uwzględniony w wykazie obiektów komunalnych, pozostawionych w bezpośrednim zarządzie Gminy Sępólno Krajeńskie ( Użyczenie od 01-10-2004 r.)</t>
  </si>
  <si>
    <t>ul. Wojska Polskiego 22                                   89-400 Sępólno Krajeńskie</t>
  </si>
  <si>
    <t>P-poż( gaśnica proszkowa szt.6, hydranty wewnętrzne na każdej kondygnacji);                                                    Przeciwkradzieżowe-(kraty w oknach na parterze budynku zajmowanego przez Sąd Grodzki), ilość drzwi do budynku 2 sz. ( w 1 drzwiach-zamek antywłamaniowy), urzadzenia alarmowe- brak,  dozór budynku - brak.</t>
  </si>
  <si>
    <t>Grochowiec</t>
  </si>
  <si>
    <t>Sikorz</t>
  </si>
  <si>
    <t>Zestaw komputerowy</t>
  </si>
  <si>
    <t>Monitor</t>
  </si>
  <si>
    <t>Drukarka kolorowa</t>
  </si>
  <si>
    <t>Serwer</t>
  </si>
  <si>
    <t>Monitor Samsung</t>
  </si>
  <si>
    <t>Zestaw komuterowy</t>
  </si>
  <si>
    <t>20 szt.</t>
  </si>
  <si>
    <t>Drukarka HP Laser 1022</t>
  </si>
  <si>
    <t>10 szt.</t>
  </si>
  <si>
    <t>Telewizor DAEWOO 29DTH</t>
  </si>
  <si>
    <t>9 szt.</t>
  </si>
  <si>
    <t>Nagłośnienie Sali USC</t>
  </si>
  <si>
    <t>System monitoringu UM</t>
  </si>
  <si>
    <t xml:space="preserve">Urządzenie frankujące </t>
  </si>
  <si>
    <t>Telewizor</t>
  </si>
  <si>
    <t>Kserokopiarka</t>
  </si>
  <si>
    <t>Telefax Panasonic</t>
  </si>
  <si>
    <t>Skaner Epson</t>
  </si>
  <si>
    <t>2 szt.</t>
  </si>
  <si>
    <t>Serwer plików</t>
  </si>
  <si>
    <t>Hub Linksys</t>
  </si>
  <si>
    <t>Drukarka</t>
  </si>
  <si>
    <t>Drukarka HP Photosmart</t>
  </si>
  <si>
    <t>Wieża audio Panasonic</t>
  </si>
  <si>
    <t>6 szt.</t>
  </si>
  <si>
    <t>radiotelefon Kenwood</t>
  </si>
  <si>
    <t>3 szt.</t>
  </si>
  <si>
    <t>radiotelefon bazowy</t>
  </si>
  <si>
    <t>radiowe urządzenie sterujące syrenami</t>
  </si>
  <si>
    <t>Kino domowe Pioneer</t>
  </si>
  <si>
    <t xml:space="preserve">Amplimikser </t>
  </si>
  <si>
    <t>Kolumna</t>
  </si>
  <si>
    <t>Gminne Przedszkole nr 2 "Bajka"</t>
  </si>
  <si>
    <t>Zestaw komputerowy (z monitorem plazmowym)</t>
  </si>
  <si>
    <t>gabinet dyrektora, sala dzieci SMERFY</t>
  </si>
  <si>
    <t>Faks</t>
  </si>
  <si>
    <t>gabinet dyrektora</t>
  </si>
  <si>
    <t>Zestaw DVD i RTV 4 kompl</t>
  </si>
  <si>
    <t>sale zajęć dzieci</t>
  </si>
  <si>
    <t>sala zaję dla dzieci</t>
  </si>
  <si>
    <t>zestaw komputerowy z monitorem LCD szt.2</t>
  </si>
  <si>
    <t>2008r</t>
  </si>
  <si>
    <t>sale zajęć dla dzieci ŻABKI, KRASNOLUDKI</t>
  </si>
  <si>
    <t>telewizor DAEWOO szt.1</t>
  </si>
  <si>
    <t>sala zajęć dla dzieci PLASTUSIE</t>
  </si>
  <si>
    <t>tablica interaktywna</t>
  </si>
  <si>
    <t>pracownia komputerowa+ urzadzenie wielofunkcyjne</t>
  </si>
  <si>
    <t>kamera mikroskopowa</t>
  </si>
  <si>
    <t>KOMPUTER</t>
  </si>
  <si>
    <t>telewizor</t>
  </si>
  <si>
    <t>drukarka</t>
  </si>
  <si>
    <t>zestaw komputerowy + drukarka</t>
  </si>
  <si>
    <t>zestaw - uczniowska stacja robocza 17"LCD i Mac Core 2 Duo 1.83GHz/512MB/160GB/Combo/klawiatura/mysz</t>
  </si>
  <si>
    <t>szt. 10- wartość odtworzeniowa</t>
  </si>
  <si>
    <t>zestaw -serwer 17"LCD i Mac Core 2 Duo 1.83GHz/512MB/160GB/Super Dive/klawiatura/mysz</t>
  </si>
  <si>
    <t>szt 1- wartość odtworzeniowa</t>
  </si>
  <si>
    <t>skaner HP Scanjet 3800</t>
  </si>
  <si>
    <t>szt 1. wartość odtworzeniowa</t>
  </si>
  <si>
    <t>drukarka samsung ML-2571N</t>
  </si>
  <si>
    <t>Router</t>
  </si>
  <si>
    <t>Kserokopiarka cyfrowa</t>
  </si>
  <si>
    <t>Telewizo DAEWOO</t>
  </si>
  <si>
    <t>Tablica interaktywna</t>
  </si>
  <si>
    <t>zestaw komputerowy- sekretariat</t>
  </si>
  <si>
    <t>Pracownia komputero  (10 szt. zest. komput., 1 szt. drukarka, 1 szt. laptop, 1szt. Skaner, 1 szt. rzutnik)</t>
  </si>
  <si>
    <t>Drukarka CANON</t>
  </si>
  <si>
    <t>Fax</t>
  </si>
  <si>
    <t>Zestaw komputerowy - świetlica (Nr 1)</t>
  </si>
  <si>
    <t>Zestaw komputerowy + drukarka - świetlica (Nr 2)</t>
  </si>
  <si>
    <t>Radiomagnetofon SONY</t>
  </si>
  <si>
    <t xml:space="preserve">Drukarka laserowa BROTHER </t>
  </si>
  <si>
    <t>Tablica interaktywna Qomo QWB</t>
  </si>
  <si>
    <t xml:space="preserve">Tablica suchościeralna + akcesoria </t>
  </si>
  <si>
    <t xml:space="preserve">Ekran na statywie </t>
  </si>
  <si>
    <t>Akcesoria do tablicy interaktywnej</t>
  </si>
  <si>
    <t>Kserokopiarka PANASONIC</t>
  </si>
  <si>
    <t>Radiomagnetofon PHILIPS</t>
  </si>
  <si>
    <t xml:space="preserve">DVD WIWA HD </t>
  </si>
  <si>
    <t>Radio HYUNDAI TRC mini BOOMBOX</t>
  </si>
  <si>
    <t>DVD WIWA HD (2 szt.)</t>
  </si>
  <si>
    <t>Telewizor DAEWOO</t>
  </si>
  <si>
    <t>Pracownia komputerowa (11 szt. zest. komput., 1 szt. drukarka, 1 szt. laptop, 1szt. skaner, 1 szt. rzutnik)</t>
  </si>
  <si>
    <t>Telewizor kolorowy</t>
  </si>
  <si>
    <t>Zestaw komputerowy- sekretariat</t>
  </si>
  <si>
    <t>Zestaw komputerow</t>
  </si>
  <si>
    <t>3 zestawy komputerów</t>
  </si>
  <si>
    <t>Nokia 6300</t>
  </si>
  <si>
    <t>Nokia 2610</t>
  </si>
  <si>
    <t>Aparat cyfrowy</t>
  </si>
  <si>
    <t>Karta pamięci</t>
  </si>
  <si>
    <t>Tablica interaktywna Qouwo QWB20s</t>
  </si>
  <si>
    <t>komputer zestaw PC2 MHP</t>
  </si>
  <si>
    <t xml:space="preserve">kserokopiarka </t>
  </si>
  <si>
    <t>urządzenie wielofunkcyjne</t>
  </si>
  <si>
    <t>Razem:</t>
  </si>
  <si>
    <t>Zestaw komputerowy SDK/K/491/4/550/4</t>
  </si>
  <si>
    <t>monitor Samsung</t>
  </si>
  <si>
    <t>Zestaw komputerowy SDK/PNO/491/1/550/4</t>
  </si>
  <si>
    <t>Zestaw komputerowy SDK/PNO/491/2/550/4</t>
  </si>
  <si>
    <t>Zest komp Athlonx2 HDD160</t>
  </si>
  <si>
    <t>Monitor LCD 17 NEC 170V srebrno-czarny</t>
  </si>
  <si>
    <t>Wieża PHILIPS MCD-295/12 z DVD</t>
  </si>
  <si>
    <t>Wieża SONY CMT-BX3</t>
  </si>
  <si>
    <t>Monitor LCD 17</t>
  </si>
  <si>
    <t>Monitor LCD 17 GATEWAY 1730 czarny</t>
  </si>
  <si>
    <t>Wieża SONY CMT-U1BT Bluetooth z MP3+słuchawki</t>
  </si>
  <si>
    <t>Odtwarzacz CD SONY CDP-XE270</t>
  </si>
  <si>
    <t>Wieża PHILIPS MC-145/12</t>
  </si>
  <si>
    <t>DVD SONY DVP-NS38B czarny</t>
  </si>
  <si>
    <t>DVD PHILIPS DVP 5160/12</t>
  </si>
  <si>
    <t>Kolumna głośnikowa</t>
  </si>
  <si>
    <t>Telefon Panasonic KX-TG7202</t>
  </si>
  <si>
    <t>Acco niszczarka Rexel Alpha X</t>
  </si>
  <si>
    <t>Telefon PANASONIC KX-TG7100PDT</t>
  </si>
  <si>
    <t>DVD Wiwa HD 128U czarny</t>
  </si>
  <si>
    <t>Telefon Panasonic KX-TS500MX</t>
  </si>
  <si>
    <t>Drukarka HP LJ P1005 CB410A</t>
  </si>
  <si>
    <t>Telefon Panasonic KX-TG7301 beżowy</t>
  </si>
  <si>
    <t>DVD KORR 2238 z USB czarne oraz przewód HAMA EURO</t>
  </si>
  <si>
    <t>DVD Daewoo DV-3000S</t>
  </si>
  <si>
    <t>TV LCD Daewoo 32" DLP32C7FB</t>
  </si>
  <si>
    <t>ZESTAW KOMPUTEROWY</t>
  </si>
  <si>
    <t xml:space="preserve">Kserokopiarka </t>
  </si>
  <si>
    <t>monitor LCD 19"</t>
  </si>
  <si>
    <t>telefax Panasonic</t>
  </si>
  <si>
    <t>Centrala telefoniczna</t>
  </si>
  <si>
    <t>Kserokopiarka "Kyocera"</t>
  </si>
  <si>
    <t>Km-1621</t>
  </si>
  <si>
    <t>Pracownia komputerowa ICIM</t>
  </si>
  <si>
    <t>4 zestawy</t>
  </si>
  <si>
    <t xml:space="preserve">Telewizor PHILIPS </t>
  </si>
  <si>
    <t>Fax- telefon</t>
  </si>
  <si>
    <t>zestaw komputerowy</t>
  </si>
  <si>
    <t>CELERON w gabnecie dyrektora</t>
  </si>
  <si>
    <t>Drukarka laserowa</t>
  </si>
  <si>
    <t>Telewizor DAEWOO Electronics</t>
  </si>
  <si>
    <t>Zestaw komputerowy Pentium</t>
  </si>
  <si>
    <t>Pracownia komputerowa</t>
  </si>
  <si>
    <t xml:space="preserve">Telewizor DAEWOO </t>
  </si>
  <si>
    <t>zestaw komputerowy (biblioteka)</t>
  </si>
  <si>
    <t>prac.komputer.dla gimnazjum</t>
  </si>
  <si>
    <t xml:space="preserve">Pracownia komputerowa </t>
  </si>
  <si>
    <t xml:space="preserve">Zestaw komputertowy </t>
  </si>
  <si>
    <t xml:space="preserve">Radiomagnetofon - 2 szt. </t>
  </si>
  <si>
    <t>Radiomagnetofon</t>
  </si>
  <si>
    <t>telewizor  DAEWOO - 3 szt 29"</t>
  </si>
  <si>
    <t>Odtwarzacz DVD -  2 szt.</t>
  </si>
  <si>
    <t xml:space="preserve">Mikroskop optyczny </t>
  </si>
  <si>
    <t>Mikroskopy - szt. 10</t>
  </si>
  <si>
    <t>Mikrofony - komplet</t>
  </si>
  <si>
    <t>Pracownia multimedialna</t>
  </si>
  <si>
    <t>kserokopiarka</t>
  </si>
  <si>
    <t>Telewizor GRUNDIC</t>
  </si>
  <si>
    <t>Telewizor Toshiba LCD32AV500PG + uchwyt</t>
  </si>
  <si>
    <t>Telewizor DAEVOO Electronics 29'</t>
  </si>
  <si>
    <t>Fax Philips HFC252M</t>
  </si>
  <si>
    <t>Radiomagnetofon Hyundai TRC 666A3 mini</t>
  </si>
  <si>
    <t xml:space="preserve">komputer </t>
  </si>
  <si>
    <t>drukarka laserowa</t>
  </si>
  <si>
    <t>telewizor DAEWOO</t>
  </si>
  <si>
    <t>30.12.2008</t>
  </si>
  <si>
    <t>08.09.2008</t>
  </si>
  <si>
    <t>Ryzyko</t>
  </si>
  <si>
    <t>laptop</t>
  </si>
  <si>
    <t>Ośrodek Pomocy Społecznej</t>
  </si>
  <si>
    <t>Drukarka Hawlett Packard 1100</t>
  </si>
  <si>
    <t>Drukarka HP Laser 1300</t>
  </si>
  <si>
    <t>Drukarka KYOCERA FS-1030 DN</t>
  </si>
  <si>
    <t>Hub 3 Com  Baseline 24</t>
  </si>
  <si>
    <t>System alarmowy</t>
  </si>
  <si>
    <t>Monitor Belinea</t>
  </si>
  <si>
    <t>4 szt.</t>
  </si>
  <si>
    <t>Niszczarka Fellowes PS-77CS32176</t>
  </si>
  <si>
    <t>Ruter linksys RVL200-EU1XWAN</t>
  </si>
  <si>
    <t>Drukarka Hawlett Packard LJ 1020</t>
  </si>
  <si>
    <t>Drukarka HPL J1020</t>
  </si>
  <si>
    <t>Obudowa zewnętrzna sieciowy serwer plików</t>
  </si>
  <si>
    <t>Drukarka HP LASER JET P1006</t>
  </si>
  <si>
    <t>Zestawy komputerowe szt. 3 wraz z oprogramowaniem</t>
  </si>
  <si>
    <t>Kopiarka cyfrowa KM 1620</t>
  </si>
  <si>
    <t>Wieża SONY CMT NE5</t>
  </si>
  <si>
    <t>Monitor LCD 19</t>
  </si>
  <si>
    <t>Drukarka HP Laser  JET</t>
  </si>
  <si>
    <t>Drukarka Canon PIXMA</t>
  </si>
  <si>
    <t>Projektor  BENO MP 620 C</t>
  </si>
  <si>
    <t>Notebook ASUS F 3 SC AS168C</t>
  </si>
  <si>
    <t>Telefaks PANASONIC KX-FT 938</t>
  </si>
  <si>
    <t>Kamera SONY</t>
  </si>
  <si>
    <t>Telewizor SONY LCD K DL</t>
  </si>
  <si>
    <t>Kasa fiskalna SHARP 227 P</t>
  </si>
  <si>
    <t>Komputer PC ADAX THETA D 5200 Z WINDOWS</t>
  </si>
  <si>
    <t>Mikrofon AKG WMS-40 PRO SINGLE VOCAL SET US 54</t>
  </si>
  <si>
    <t>Zespół Obsługi Oświaty Samorządowej</t>
  </si>
  <si>
    <t>monitor</t>
  </si>
  <si>
    <t>fax-telefon</t>
  </si>
  <si>
    <t>komputer-monitor</t>
  </si>
  <si>
    <t>Pompa pływająca</t>
  </si>
  <si>
    <t>Dyktafon Olympus</t>
  </si>
  <si>
    <t>Aparat cyfrowy PANASONIC</t>
  </si>
  <si>
    <t>Projektor</t>
  </si>
  <si>
    <t>Mikrofin bezprzewodowy</t>
  </si>
  <si>
    <t>Schodołaz</t>
  </si>
  <si>
    <t>rzutnik mulimedialny</t>
  </si>
  <si>
    <t>komputer przenośny</t>
  </si>
  <si>
    <t>Łącznie:</t>
  </si>
  <si>
    <t>CSE 15KC</t>
  </si>
  <si>
    <t>31.12.2010  31.12.2011  31.12.2012</t>
  </si>
  <si>
    <t>01.01.2011  01.01.2012  01.01.2013</t>
  </si>
  <si>
    <t>miesiarka planetarna</t>
  </si>
  <si>
    <t>kuchnia</t>
  </si>
  <si>
    <t>cyfrowy aparat fotograficzny</t>
  </si>
  <si>
    <t>sekretariatprzedszkola</t>
  </si>
  <si>
    <t>rzutnik walizkowy</t>
  </si>
  <si>
    <t>notebook HP-22</t>
  </si>
  <si>
    <t>aparat</t>
  </si>
  <si>
    <t>laptop TOSHIBA</t>
  </si>
  <si>
    <t>projektor multimedialny</t>
  </si>
  <si>
    <t>rzutnik i projektor multimedialny</t>
  </si>
  <si>
    <t>komputer przenośny w MZM Mac Book White Intel Core 2 Duo 2.0 GHz/1GB/80GB/Super Dive/torba/mysz</t>
  </si>
  <si>
    <t>wideoprojektor</t>
  </si>
  <si>
    <t>Rzutnik</t>
  </si>
  <si>
    <t>Projektor SANYO</t>
  </si>
  <si>
    <t>Rzutnik pisma</t>
  </si>
  <si>
    <t>Sprzęt nagłaśniający</t>
  </si>
  <si>
    <t>Aparat cyfrowy NIKON</t>
  </si>
  <si>
    <t xml:space="preserve">Kamera SAMSUNG, kasetka, statyw, karta pamięci </t>
  </si>
  <si>
    <t>Telefon komórkowy - NOKIA 2610</t>
  </si>
  <si>
    <t>Telefon komórkowy - NOKIA 6300</t>
  </si>
  <si>
    <t>Projektor SANYO XW 57</t>
  </si>
  <si>
    <t xml:space="preserve">Rzutnik pisma - Nobo Quantum </t>
  </si>
  <si>
    <t>notebook - doradcy medyczni</t>
  </si>
  <si>
    <t>projektor Sanyo XW57</t>
  </si>
  <si>
    <t>rzutnik pisma - Nobo Quantum Portale</t>
  </si>
  <si>
    <t>Yamaha DGX-630 digital piano</t>
  </si>
  <si>
    <t>Yamaha DGX-630 pedał</t>
  </si>
  <si>
    <t>Radio Hyundai</t>
  </si>
  <si>
    <t>DVD WIWA-HD</t>
  </si>
  <si>
    <t>Radio Hyundai TRC 666A3</t>
  </si>
  <si>
    <t>Kolumna nagł. OHM RN -6</t>
  </si>
  <si>
    <t>Wzmacniacz PLX 2400</t>
  </si>
  <si>
    <t>Organy EXR ROLAND EXR-7</t>
  </si>
  <si>
    <t>Mikrofon DYN SHURE SM 58 LCE</t>
  </si>
  <si>
    <t>Mikrofon DYN WOKAL ZWYE</t>
  </si>
  <si>
    <t xml:space="preserve">Wzmacniacz </t>
  </si>
  <si>
    <t>Mikser</t>
  </si>
  <si>
    <t>Kolumna ART. 312A</t>
  </si>
  <si>
    <t>laptop Fujitsu siemens amiko L1310G/SDK/PNO/491/2/550/4</t>
  </si>
  <si>
    <t>projektor Bengu MP 610 DLP/Suqa/2000 ansi</t>
  </si>
  <si>
    <t>Instrument muzyczny TOWKOMISEUPH BALYTONONE YAMAHA</t>
  </si>
  <si>
    <t>Wzmacniacz estradowy</t>
  </si>
  <si>
    <t>Mikrofon bezprzewodowy</t>
  </si>
  <si>
    <t>Notebook Aristo</t>
  </si>
  <si>
    <t>Aparat cyfrowy SONY DSC-W55B czarny</t>
  </si>
  <si>
    <t>Mikrofon sennheiser EW-152G-2</t>
  </si>
  <si>
    <t>aparat cyfrowy Sony DSC-H9B plus karty pamięci, statyw itp..</t>
  </si>
  <si>
    <t>Wiertarka udarowa 750W Black&amp;Decker</t>
  </si>
  <si>
    <t>Radiomagnetofon SONY CFD-S35CPS.CED</t>
  </si>
  <si>
    <t>Microrhone Stand Konig&amp;Meyer 210/2</t>
  </si>
  <si>
    <t>Mikrofon Electro Voice RE-510</t>
  </si>
  <si>
    <t>Radiomagnetofon SONY CFD-S60CP z CD</t>
  </si>
  <si>
    <t>Mikrofon Sennheiser FP35C UHF Vocal Set</t>
  </si>
  <si>
    <t>Mikrofon do bębnów AKG D-112</t>
  </si>
  <si>
    <t>Kolumna głośnikowa LX-6</t>
  </si>
  <si>
    <t>Aparat Panasonic DMC-FS 3</t>
  </si>
  <si>
    <t>aparat fotograficzny</t>
  </si>
  <si>
    <t>nawigacja GPS</t>
  </si>
  <si>
    <t>Projektor multimedialny</t>
  </si>
  <si>
    <t>Instrument muzyczny YAMAHA</t>
  </si>
  <si>
    <t>Laptop</t>
  </si>
  <si>
    <t>notebook</t>
  </si>
  <si>
    <t>rzutnik + projektor i inne</t>
  </si>
  <si>
    <t>Rzutnik walizkowy</t>
  </si>
  <si>
    <t xml:space="preserve">Projektor multimedialny </t>
  </si>
  <si>
    <t xml:space="preserve">Komputer przenośny z systemem operacyjnym </t>
  </si>
  <si>
    <t>Notebook Aristo Prestige 1810 15,4'</t>
  </si>
  <si>
    <t>Projektor multimedialny SANYO XW57</t>
  </si>
  <si>
    <t>Rzutnik pisma - NoboQuantum Portale</t>
  </si>
  <si>
    <t>Pilot multimedialny P3</t>
  </si>
  <si>
    <t>Kamera cyfrowa SONY DRC-HC62E</t>
  </si>
  <si>
    <t>Tablica interaktywna Qomo QWB200s</t>
  </si>
  <si>
    <t>Sprzęt nagłaśniajacy</t>
  </si>
  <si>
    <t>05.12.2008</t>
  </si>
  <si>
    <t>zalanie przez właz dachu</t>
  </si>
  <si>
    <t xml:space="preserve">uszkodzenie narożnika budynku </t>
  </si>
  <si>
    <t>Urządzenie wielofunkcyjne Brother DCP-195C</t>
  </si>
  <si>
    <t>Kamera SONY DCR-SR57E</t>
  </si>
  <si>
    <t>Showtec Light Desk Pro 136/Elation DMX Operator Pro</t>
  </si>
  <si>
    <t>Mikser estradowy Behringer XENYX 1202 FX</t>
  </si>
  <si>
    <t>kaseta na pieniądze</t>
  </si>
  <si>
    <t>żużlobeton</t>
  </si>
  <si>
    <t>żelbetowe</t>
  </si>
  <si>
    <t>płyty betonowe</t>
  </si>
  <si>
    <t>pustaki</t>
  </si>
  <si>
    <t>drewniane</t>
  </si>
  <si>
    <t>boisko "Orlik"</t>
  </si>
  <si>
    <t>cegła ceramiczna klasy 100 na zaprawie cementowo wapiennej</t>
  </si>
  <si>
    <t xml:space="preserve">żelbetowe </t>
  </si>
  <si>
    <t>z płyt kanałowych,styropian ,papa</t>
  </si>
  <si>
    <t>czerwona cegła</t>
  </si>
  <si>
    <t>blachodachowka</t>
  </si>
  <si>
    <t xml:space="preserve">  </t>
  </si>
  <si>
    <t>stropodach z płyt kanałowych , styropian i papa</t>
  </si>
  <si>
    <t>fax</t>
  </si>
  <si>
    <t>Komputer PC</t>
  </si>
  <si>
    <t>wykonane 
z cegły
ceramicznej, 
pełnej</t>
  </si>
  <si>
    <t>typy DMS 
ocieplony 
warstwą
 żużlową</t>
  </si>
  <si>
    <t>pokrycie z papy 
termozgrzewalnej</t>
  </si>
  <si>
    <t>tak</t>
  </si>
  <si>
    <t>nie</t>
  </si>
  <si>
    <t>Kocioł KWMS GR 12,5 M-CO</t>
  </si>
  <si>
    <t>zboże</t>
  </si>
  <si>
    <t>kotłownia w budynku szkoły zamknięta na 
zamek patentowy</t>
  </si>
  <si>
    <t>Drukarka wielofunkcyjna Brother</t>
  </si>
  <si>
    <t>Komputer MEX -9115W7 + Monitor LCD - LG</t>
  </si>
  <si>
    <t>Router neostrada</t>
  </si>
  <si>
    <t>Radiomagnetofon HAMA</t>
  </si>
  <si>
    <t>Notebook Asus</t>
  </si>
  <si>
    <t>wykazany przez jednostkę jako sprzęt stacjonarny</t>
  </si>
  <si>
    <t>Telefon komórkowy Samsung</t>
  </si>
  <si>
    <t>telefon został wyceniony na kwotę 400 zł zgodnie z wartością rynkową, zakup za 1,20</t>
  </si>
  <si>
    <t>telefon został wyceniony na kwotę 300 zł zgodnie z wartością rynkową, zakup za 1zł</t>
  </si>
  <si>
    <t>Zakład Gospodarki Komunalnej</t>
  </si>
  <si>
    <t>Budynek hydroforni</t>
  </si>
  <si>
    <t>Sępólno</t>
  </si>
  <si>
    <t>6 gaśnic proszk. zabezp.elektr.,4 wejścia z jednym zamkiem patentowym</t>
  </si>
  <si>
    <t>001/02</t>
  </si>
  <si>
    <t>Osiedle  Leśne</t>
  </si>
  <si>
    <t>gaśnica śniegowa, 1 zamek patentowy,ogrodzenie</t>
  </si>
  <si>
    <t>001/03</t>
  </si>
  <si>
    <t>gmina Sępólno</t>
  </si>
  <si>
    <t>Budynek socj.energ.</t>
  </si>
  <si>
    <t>jak wyżej</t>
  </si>
  <si>
    <t>002/02</t>
  </si>
  <si>
    <t>Hydrofornia</t>
  </si>
  <si>
    <t>025/03</t>
  </si>
  <si>
    <t>039/03</t>
  </si>
  <si>
    <t>Wysoka</t>
  </si>
  <si>
    <t>069/03</t>
  </si>
  <si>
    <t>071/03</t>
  </si>
  <si>
    <t>Budynek zlewni</t>
  </si>
  <si>
    <t>Zamek na klucz, gaśnica proszkowa</t>
  </si>
  <si>
    <t xml:space="preserve"> 065/06</t>
  </si>
  <si>
    <t>Budynek stacji dmuch.</t>
  </si>
  <si>
    <t>076/06</t>
  </si>
  <si>
    <t>Budynek kotłowni</t>
  </si>
  <si>
    <t>gaśnice,działka wodne,specj. sieć p.poż, kłódki</t>
  </si>
  <si>
    <t>003/42</t>
  </si>
  <si>
    <t>gaśnice,działka wodne,specj. sieć p.poż., kłódki</t>
  </si>
  <si>
    <t>001/05</t>
  </si>
  <si>
    <t>Budynek rozdzielni</t>
  </si>
  <si>
    <t>agregat gaśniczy, kłódki</t>
  </si>
  <si>
    <t>001/07</t>
  </si>
  <si>
    <t>Budynek spręż.z rozdz</t>
  </si>
  <si>
    <t>gaśnica proszkowa, drzwi z zamkiem na klucz</t>
  </si>
  <si>
    <t>003/06</t>
  </si>
  <si>
    <t>Rozdzielnia SN</t>
  </si>
  <si>
    <t>agregat pianotwórczy, zamek energetyczny</t>
  </si>
  <si>
    <t>004/06</t>
  </si>
  <si>
    <t>gmina Sepólno</t>
  </si>
  <si>
    <t>Budynek obsługi</t>
  </si>
  <si>
    <t>2 gaśnice proszkowe, zamek patentowy, ogrodzenie</t>
  </si>
  <si>
    <t>003/02</t>
  </si>
  <si>
    <t>ul. Niechorska</t>
  </si>
  <si>
    <t>Hala warsztatowa</t>
  </si>
  <si>
    <t>Hydrant p.poż.na terenie bazy, drzwi na zamki patentowe,teren ogrodzony, całodobowo strzeżony.</t>
  </si>
  <si>
    <t>420/01</t>
  </si>
  <si>
    <t>ul. E. Orzeszkowej</t>
  </si>
  <si>
    <t>Budynek energetyxzny  - Rozdzielnia                                  009/07</t>
  </si>
  <si>
    <t>gaśnice, specjalistyczna sieć p.poż. Hydranty zewnętrzne i działko wodne, drzwi na kódki, teren ogrodzony</t>
  </si>
  <si>
    <t>087/05</t>
  </si>
  <si>
    <t>Budynek kotła C 25</t>
  </si>
  <si>
    <t>Sępólno ul.Przemysłowa</t>
  </si>
  <si>
    <t>Budynek mechanicznego odwadniania osadu                                                                                                                    094/06</t>
  </si>
  <si>
    <t>Sikorz                         gmina Sępólno</t>
  </si>
  <si>
    <t>gaśnice, specjalistyczna sieć p/porażeniowa. Hydranty zewnętrzne, drzwi z dwoma zamkami patentowymi, teren ogrodzony, całodobowy nadzór</t>
  </si>
  <si>
    <t>Budynek garaż.warszt.</t>
  </si>
  <si>
    <t>Gaśnica śniegowa, drzwi na kłódkę</t>
  </si>
  <si>
    <t>002/06</t>
  </si>
  <si>
    <t>gmina Sępolno</t>
  </si>
  <si>
    <t>Wiata na pojazdy</t>
  </si>
  <si>
    <t>Hydrant  p.poż. na terenie bazy</t>
  </si>
  <si>
    <t>421/01</t>
  </si>
  <si>
    <t>ul. E.Orzeszkowej 8</t>
  </si>
  <si>
    <t>422/01</t>
  </si>
  <si>
    <t>Wiata na rowery</t>
  </si>
  <si>
    <t>411/01</t>
  </si>
  <si>
    <t>Budynek sklep zakładowy</t>
  </si>
  <si>
    <t>Kraty w oknach, gaśnice proszkiowe - 3 szt,zamki w drzwiach 2szt. Teren ogrodzony</t>
  </si>
  <si>
    <t>234/01</t>
  </si>
  <si>
    <t>Nowy Rynek  1</t>
  </si>
  <si>
    <t>Wiata na butle tlenowe</t>
  </si>
  <si>
    <t>Wiata ogrodzona, zamknięta na kłódkę, hydrant na terenie bazy</t>
  </si>
  <si>
    <t>561/01</t>
  </si>
  <si>
    <t>ul. E. Orzeszkowej 8</t>
  </si>
  <si>
    <t>Wiata na gazy technicz.</t>
  </si>
  <si>
    <t xml:space="preserve"> </t>
  </si>
  <si>
    <t>572/01</t>
  </si>
  <si>
    <t>Wiata magazynowa</t>
  </si>
  <si>
    <t>wydzierżawiona</t>
  </si>
  <si>
    <t>004/02</t>
  </si>
  <si>
    <t>Wiata  na rury</t>
  </si>
  <si>
    <t>Zamknięta na kłódkę przy sklepie na ogrodzonym terenie</t>
  </si>
  <si>
    <t>570/89</t>
  </si>
  <si>
    <t>ul. Nowy Rynek</t>
  </si>
  <si>
    <t>Magazyn ogóln. zaop.</t>
  </si>
  <si>
    <t>233/01</t>
  </si>
  <si>
    <t>Magazyn słomy</t>
  </si>
  <si>
    <t>gaśnice,specj.sieć p.poż. Hydranty zewnętrzne, drzwi na kłódki</t>
  </si>
  <si>
    <t>140/05</t>
  </si>
  <si>
    <t>Przemysłowa 5</t>
  </si>
  <si>
    <t>Budynek administrac.</t>
  </si>
  <si>
    <t>Całodobowa ochrona mienia, kasa okratowana z trzema zamkami,kasa pancerna, kaseta, pozost.drzwi na zamki patentowe, gaśnice, hyrdant na terenie bazy</t>
  </si>
  <si>
    <t>320/01</t>
  </si>
  <si>
    <t>Gaśnice proszkowe drzwi zamykane na klucz</t>
  </si>
  <si>
    <t>001/06</t>
  </si>
  <si>
    <t>Budynek przepompowni</t>
  </si>
  <si>
    <t>Budynek częściowo betonowy zagłębiony i murowany</t>
  </si>
  <si>
    <t>Gaśnica proszkowa</t>
  </si>
  <si>
    <t>006/06</t>
  </si>
  <si>
    <t xml:space="preserve"> Kubatura 625,00 m3</t>
  </si>
  <si>
    <t>Kubatura  1266,3 m 3</t>
  </si>
  <si>
    <t>1 gaśnica, zamek zwykły</t>
  </si>
  <si>
    <t>078/02</t>
  </si>
  <si>
    <t xml:space="preserve"> w tym część nadziemna  633,00 m3</t>
  </si>
  <si>
    <t>Blok techniczny</t>
  </si>
  <si>
    <t>system betonowych zbiorników  połączonych zewnętrznymi ścianami.</t>
  </si>
  <si>
    <t>2 koła ratunkowe</t>
  </si>
  <si>
    <t>005/06</t>
  </si>
  <si>
    <t xml:space="preserve"> Składa się ze zb.biostabilizacji, zb.biosorpcji, </t>
  </si>
  <si>
    <t>Zbiornik przep.</t>
  </si>
  <si>
    <t>049/02</t>
  </si>
  <si>
    <t>Kubatura  646,8 m 3</t>
  </si>
  <si>
    <t>Przepompownia ściek.</t>
  </si>
  <si>
    <t>050/02</t>
  </si>
  <si>
    <t>Linia kablowa NN</t>
  </si>
  <si>
    <t>053/02</t>
  </si>
  <si>
    <t>Linia kablowa NN, dł. 45 mb.</t>
  </si>
  <si>
    <t>Linia niskiego napięcia</t>
  </si>
  <si>
    <t>055/02</t>
  </si>
  <si>
    <t>Linia niskiego napięcia nad powietrzna dł. 258 mb.</t>
  </si>
  <si>
    <t>Oświetlenie terenu</t>
  </si>
  <si>
    <t>Obejmy w skrzynkach bezpieczników</t>
  </si>
  <si>
    <t>015/06</t>
  </si>
  <si>
    <t>083/05</t>
  </si>
  <si>
    <t>ul.Przemysłowa</t>
  </si>
  <si>
    <t>Linia kablowa 15 k</t>
  </si>
  <si>
    <t>097/05</t>
  </si>
  <si>
    <t>Linia kablowa 15 KW (zasilanie kotłowni)</t>
  </si>
  <si>
    <t>Drogi i place wewnętrzne</t>
  </si>
  <si>
    <t>010/06</t>
  </si>
  <si>
    <t>Drogi i chodniki wewnętrzne z kostki brukowej powierzchnia 835 m2</t>
  </si>
  <si>
    <t>Magazyn osadu</t>
  </si>
  <si>
    <t>Plac otwarty z instalacjami- magazyn osadu</t>
  </si>
  <si>
    <t>095/06</t>
  </si>
  <si>
    <t>powierzchnia 860 m2</t>
  </si>
  <si>
    <t>Studnia Nr 9</t>
  </si>
  <si>
    <t>156/02</t>
  </si>
  <si>
    <t>Serwer X3500 XEON QC</t>
  </si>
  <si>
    <t>Serwer; nr inw.627/01</t>
  </si>
  <si>
    <t>Gł. Księgowa; nr inw.618/01</t>
  </si>
  <si>
    <t>Księgowość Naskręt; nr inw.619/01</t>
  </si>
  <si>
    <t>Zestwa komputerowy DELKOM</t>
  </si>
  <si>
    <t>Sklep; nr inw.3002-03-89</t>
  </si>
  <si>
    <t>PSION WORKABOUT</t>
  </si>
  <si>
    <t>wioski; nr inw.137/02</t>
  </si>
  <si>
    <t>wioski; nr inw.138/02</t>
  </si>
  <si>
    <t>Windykacja; nr inw.3002-16-91</t>
  </si>
  <si>
    <t>Serwer; nr inw.3002-15-91</t>
  </si>
  <si>
    <t>transport; nr inw.620/01</t>
  </si>
  <si>
    <t>Zestaw komputerowy DELKOM</t>
  </si>
  <si>
    <t>kasa; nr inw.3002-26-91</t>
  </si>
  <si>
    <t>System telewizji przem.</t>
  </si>
  <si>
    <t>ciepłownia; nr inw.155/05</t>
  </si>
  <si>
    <t>Centrala tel.Slican 6/2z apar.telef.</t>
  </si>
  <si>
    <t>Oczyszczalnia; nr inw.1151-04-14</t>
  </si>
  <si>
    <t>Drukarka igłowa OKI 3320</t>
  </si>
  <si>
    <t>ciepłownia; nr inw.3002-01-67</t>
  </si>
  <si>
    <t>Drukarka OKI 3320</t>
  </si>
  <si>
    <t>transport; nr inw.3002-21-67</t>
  </si>
  <si>
    <t>kadry; nr inw.3002-18-91</t>
  </si>
  <si>
    <t>kadry; nr inw.3002-21-91</t>
  </si>
  <si>
    <t>Kopiarka Panasonic</t>
  </si>
  <si>
    <t>sekretariat; nr inw.1151-26-91</t>
  </si>
  <si>
    <t>Fax laserowy</t>
  </si>
  <si>
    <t>sekretariat; nr inw.1151-22-91</t>
  </si>
  <si>
    <t>Kasa fiskalna</t>
  </si>
  <si>
    <t>magazyn; nr inw.3002-03-94</t>
  </si>
  <si>
    <t xml:space="preserve">Drukarka HP laser Jet </t>
  </si>
  <si>
    <t>Gł. Księgowa; nr inw.3002-13--91</t>
  </si>
  <si>
    <t>Diagnostyka; nr inw.3002-01-81</t>
  </si>
  <si>
    <t>Zestaw komputerowy INTEL</t>
  </si>
  <si>
    <t>sekretariat; nr inw.3002-27-91</t>
  </si>
  <si>
    <t>Drukarka KYOCERA FS 1300 DN</t>
  </si>
  <si>
    <t>kasa; nr inw.3002-31-91</t>
  </si>
  <si>
    <t>czynsze; nr inw.3002-32-91</t>
  </si>
  <si>
    <t>magazyn; nr inw.3002-04-94</t>
  </si>
  <si>
    <t>diagnostyka; nr inw.3002-02-81</t>
  </si>
  <si>
    <t>magazyn; nr inw.3002-36-94</t>
  </si>
  <si>
    <t>Drukarka KYOCERA FS 2000 DN</t>
  </si>
  <si>
    <t>transport; nr inw.3002-29-67</t>
  </si>
  <si>
    <t>czynsze; nr inw.3002-33-91</t>
  </si>
  <si>
    <t>windykacja; nr inw.3002-36-91</t>
  </si>
  <si>
    <t>windykacja; nr inw.3002-30-91</t>
  </si>
  <si>
    <t xml:space="preserve">Urządzenie wielofunkcyjne BROTHER MFC-795 </t>
  </si>
  <si>
    <t>wodociągi; nr inw.3002-01-11</t>
  </si>
  <si>
    <t>NOTEBOOK</t>
  </si>
  <si>
    <t>dyrektor; nr inw.3002-14-91</t>
  </si>
  <si>
    <t>ciepłownia; nr inw.624/01</t>
  </si>
  <si>
    <t>Laptop ASUS</t>
  </si>
  <si>
    <t>mieszkaniówka; nr inw.3002-25-91</t>
  </si>
  <si>
    <t>Notebook HP 4510s T6570 15.6/2/250/W7P</t>
  </si>
  <si>
    <t>transport; nr inw.3002-35-91</t>
  </si>
  <si>
    <t xml:space="preserve">Notebook HP 4510s T6570 15.6/2/250/W7P </t>
  </si>
  <si>
    <t>wodociągi; nr inw.3002-34-91</t>
  </si>
  <si>
    <t xml:space="preserve"> kasa pancerna, dwie sztuki drzwi, okienko antywłamaniowe</t>
  </si>
  <si>
    <t xml:space="preserve">przewóz gotówki samochodem do banku na ul. Kościuszki </t>
  </si>
  <si>
    <t>Uwaga:</t>
  </si>
  <si>
    <t>ZGK - Środki obrotowe 800 000 zł w tym min: ok. 600 000 zł stanowi bioopał, tzw. biomasa stała -odpady z rolnictwa - słoma</t>
  </si>
  <si>
    <t>Numer seryjny</t>
  </si>
  <si>
    <t>Moc, wydajność, cinienie</t>
  </si>
  <si>
    <t>Producent</t>
  </si>
  <si>
    <t>Wartość księgowa brutto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</si>
  <si>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</si>
  <si>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</si>
  <si>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Szkodowość na maszynach za statnie 3 lata (kwota wypłaty , rodzaj szkody)</t>
  </si>
  <si>
    <t>KOCIOŁ WODNY WYSOKOPARAMETROWY KSS 2 ZE STEROWNIKAMI</t>
  </si>
  <si>
    <t>30,00 KW</t>
  </si>
  <si>
    <t>Sępólno, ul. Przemysłowa</t>
  </si>
  <si>
    <t>brak</t>
  </si>
  <si>
    <t>KOCIOŁ WODNY WYSOKOPARAMETROWY KSS 4 ZE STEROWNIKAMI</t>
  </si>
  <si>
    <t>60,00 KW</t>
  </si>
  <si>
    <t>KOCIOŁ COMPTE ZE STEROWNIKAMI</t>
  </si>
  <si>
    <t>40,50 KW</t>
  </si>
  <si>
    <t>AGREGAT PRĄDOTWÓRCZY - PRZENOŚNY "FOGO"</t>
  </si>
  <si>
    <t>100,00 KW</t>
  </si>
  <si>
    <t>Sępólno, Os.Leśne</t>
  </si>
  <si>
    <t>POMPA HOMA PRZEPOMPOWNIA</t>
  </si>
  <si>
    <t>15,00 KW</t>
  </si>
  <si>
    <t>Tiga Pumps Sp.z o.o.Poznań</t>
  </si>
  <si>
    <t>Sępólno, ul. Niechorska</t>
  </si>
  <si>
    <t>POMPA MS-14HZ WYSYPISKO</t>
  </si>
  <si>
    <t>13,00 KW</t>
  </si>
  <si>
    <t>Z.E.A.N.N. ROTOR TORUŃ</t>
  </si>
  <si>
    <t>Włościbórek</t>
  </si>
  <si>
    <t>POMPA GŁĘBINOWA GC.3.06.2.2110.4 Z SIL.SMV6/15KW/380V/3000</t>
  </si>
  <si>
    <t>GAMA SWARZĘDZ</t>
  </si>
  <si>
    <t>POMPA GŁĘBINOWA GBA 2.12 LUTÓWKO</t>
  </si>
  <si>
    <t>WODPROM S.C.</t>
  </si>
  <si>
    <t>Pompa głębinowa GC3.05 z silnikiem SM6</t>
  </si>
  <si>
    <t>WODPOM S.C. Kobylnica</t>
  </si>
  <si>
    <t>POMPA 100 PZM 10.0/SZ-4</t>
  </si>
  <si>
    <t>HYDRO PARTNER</t>
  </si>
  <si>
    <t>POMPA AS0530 S12/2-D01-10M Z SZAFĄ STEROWNICZĄ</t>
  </si>
  <si>
    <t>POMPA 65 PZM 4.0/R1Z-2 TRZCIANY,ZALESIE</t>
  </si>
  <si>
    <t>HYDRO PARTNER SP. Z O.O</t>
  </si>
  <si>
    <t>POMPA GŁĘBINOIWA GC3.05 KAWLE</t>
  </si>
  <si>
    <t>WODPROM KOBYLNICA</t>
  </si>
  <si>
    <t>POMPA GŁĘBINOWA  GC3.05.2.2110.4 Z SIL.SMV6/13KW/380/V</t>
  </si>
  <si>
    <t>GAMA SWARĘDZ</t>
  </si>
  <si>
    <t>POMPA 65 PZM 4.0/RIZ-2 ZALESIE SZTUK 2</t>
  </si>
  <si>
    <t>7,00 KW</t>
  </si>
  <si>
    <t>KOMPRESOR BUDOWLANY-PRZEWOŹNY</t>
  </si>
  <si>
    <t>ANB SP.Z O.O. WARSZAWA</t>
  </si>
  <si>
    <t>TŁOCZNIA ŚCIEKÓW</t>
  </si>
  <si>
    <t>2,40 KW</t>
  </si>
  <si>
    <t>COMPAKTOR HANOMAG CD 66-WYSYPISKO</t>
  </si>
  <si>
    <t>74,00 KW</t>
  </si>
  <si>
    <t>ZBIORNIK NA PALIWO 9000 L Z LICZNIKIEM</t>
  </si>
  <si>
    <t>900 WAT</t>
  </si>
  <si>
    <t>Sępólno, ul. Orzeszkowej</t>
  </si>
  <si>
    <t>PRZEMIENNIK CZĘSTOTLIWOŚCI (FALOWNIK)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</si>
</sst>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_-* #,##0.00\ _z_ł_-;\-* #,##0.00\ _z_ł_-;_-* &quot;-&quot;\ _z_ł_-;_-@_-"/>
    <numFmt numFmtId="170" formatCode="#,##0_ ;\-#,##0\ "/>
    <numFmt numFmtId="171" formatCode="[$-415]d\ mmmm\ yyyy"/>
    <numFmt numFmtId="172" formatCode="d/mm/yyyy"/>
    <numFmt numFmtId="173" formatCode="0.0"/>
    <numFmt numFmtId="174" formatCode="#,##0.00\ [$zł-415];[Red]\-#,##0.00\ [$zł-415]"/>
    <numFmt numFmtId="175" formatCode="#,##0.00\ &quot;zł&quot;;[Red]#,##0.00\ &quot;zł&quot;"/>
    <numFmt numFmtId="176" formatCode="#,##0\ &quot;zł&quot;"/>
    <numFmt numFmtId="177" formatCode="d\-mmm\-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"/>
  </numFmts>
  <fonts count="59"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9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color indexed="22"/>
      <name val="Verdana"/>
      <family val="2"/>
    </font>
    <font>
      <i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8"/>
      <color indexed="8"/>
      <name val="Verdana"/>
      <family val="2"/>
    </font>
    <font>
      <sz val="8"/>
      <color indexed="8"/>
      <name val="Czcionka tekstu podstawowego"/>
      <family val="2"/>
    </font>
    <font>
      <sz val="9"/>
      <color indexed="10"/>
      <name val="Verdana"/>
      <family val="2"/>
    </font>
    <font>
      <sz val="9"/>
      <name val="Arial"/>
      <family val="0"/>
    </font>
    <font>
      <b/>
      <sz val="11"/>
      <color indexed="8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b/>
      <sz val="8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b/>
      <i/>
      <sz val="9"/>
      <name val="Arial"/>
      <family val="0"/>
    </font>
    <font>
      <b/>
      <sz val="12"/>
      <name val="Verdana"/>
      <family val="2"/>
    </font>
    <font>
      <b/>
      <sz val="12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Czcionka tekstu podstawowego"/>
      <family val="2"/>
    </font>
    <font>
      <b/>
      <sz val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956">
    <xf numFmtId="0" fontId="0" fillId="0" borderId="0" xfId="0" applyAlignment="1">
      <alignment/>
    </xf>
    <xf numFmtId="44" fontId="3" fillId="21" borderId="10" xfId="0" applyNumberFormat="1" applyFont="1" applyFill="1" applyBorder="1" applyAlignment="1">
      <alignment vertical="center" wrapText="1"/>
    </xf>
    <xf numFmtId="44" fontId="3" fillId="0" borderId="10" xfId="71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horizontal="center" vertical="center"/>
    </xf>
    <xf numFmtId="44" fontId="3" fillId="21" borderId="12" xfId="71" applyNumberFormat="1" applyFont="1" applyFill="1" applyBorder="1" applyAlignment="1">
      <alignment vertical="center"/>
    </xf>
    <xf numFmtId="44" fontId="2" fillId="21" borderId="13" xfId="0" applyNumberFormat="1" applyFont="1" applyFill="1" applyBorder="1" applyAlignment="1">
      <alignment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44" fontId="2" fillId="21" borderId="10" xfId="71" applyNumberFormat="1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vertical="center"/>
    </xf>
    <xf numFmtId="0" fontId="6" fillId="20" borderId="17" xfId="0" applyFont="1" applyFill="1" applyBorder="1" applyAlignment="1">
      <alignment vertical="center"/>
    </xf>
    <xf numFmtId="0" fontId="2" fillId="20" borderId="18" xfId="0" applyFont="1" applyFill="1" applyBorder="1" applyAlignment="1">
      <alignment vertical="center"/>
    </xf>
    <xf numFmtId="0" fontId="3" fillId="0" borderId="0" xfId="57" applyFont="1" applyFill="1" applyBorder="1" applyAlignment="1">
      <alignment vertical="center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4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44" fontId="3" fillId="0" borderId="10" xfId="71" applyFont="1" applyFill="1" applyBorder="1" applyAlignment="1">
      <alignment vertical="center"/>
    </xf>
    <xf numFmtId="0" fontId="3" fillId="0" borderId="10" xfId="52" applyFont="1" applyFill="1" applyBorder="1" applyAlignment="1">
      <alignment horizontal="left" vertical="center"/>
      <protection/>
    </xf>
    <xf numFmtId="44" fontId="3" fillId="0" borderId="10" xfId="71" applyFont="1" applyBorder="1" applyAlignment="1">
      <alignment vertical="center"/>
    </xf>
    <xf numFmtId="0" fontId="2" fillId="0" borderId="10" xfId="52" applyFont="1" applyFill="1" applyBorder="1" applyAlignment="1">
      <alignment horizontal="right"/>
      <protection/>
    </xf>
    <xf numFmtId="0" fontId="2" fillId="0" borderId="10" xfId="52" applyNumberFormat="1" applyFont="1" applyFill="1" applyBorder="1" applyAlignment="1">
      <alignment horizontal="center"/>
      <protection/>
    </xf>
    <xf numFmtId="44" fontId="2" fillId="0" borderId="10" xfId="52" applyNumberFormat="1" applyFont="1" applyFill="1" applyBorder="1" applyAlignment="1">
      <alignment horizontal="center"/>
      <protection/>
    </xf>
    <xf numFmtId="0" fontId="1" fillId="21" borderId="10" xfId="0" applyFont="1" applyFill="1" applyBorder="1" applyAlignment="1">
      <alignment vertical="center"/>
    </xf>
    <xf numFmtId="41" fontId="2" fillId="20" borderId="10" xfId="0" applyNumberFormat="1" applyFont="1" applyFill="1" applyBorder="1" applyAlignment="1">
      <alignment horizontal="left" vertical="center" wrapText="1"/>
    </xf>
    <xf numFmtId="0" fontId="2" fillId="20" borderId="10" xfId="0" applyNumberFormat="1" applyFont="1" applyFill="1" applyBorder="1" applyAlignment="1">
      <alignment horizontal="center" vertical="center"/>
    </xf>
    <xf numFmtId="44" fontId="3" fillId="20" borderId="10" xfId="7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2" fillId="0" borderId="10" xfId="71" applyFont="1" applyBorder="1" applyAlignment="1">
      <alignment horizontal="right" vertical="center"/>
    </xf>
    <xf numFmtId="44" fontId="3" fillId="0" borderId="10" xfId="71" applyFont="1" applyBorder="1" applyAlignment="1">
      <alignment horizontal="right" vertical="center" wrapText="1"/>
    </xf>
    <xf numFmtId="44" fontId="3" fillId="0" borderId="10" xfId="71" applyFont="1" applyFill="1" applyBorder="1" applyAlignment="1">
      <alignment horizontal="right" vertical="center" wrapText="1"/>
    </xf>
    <xf numFmtId="44" fontId="3" fillId="0" borderId="10" xfId="71" applyFont="1" applyBorder="1" applyAlignment="1">
      <alignment horizontal="right" vertical="center"/>
    </xf>
    <xf numFmtId="44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20" borderId="10" xfId="54" applyFont="1" applyFill="1" applyBorder="1" applyAlignment="1">
      <alignment horizontal="left" vertical="center" wrapText="1"/>
      <protection/>
    </xf>
    <xf numFmtId="0" fontId="3" fillId="20" borderId="10" xfId="0" applyNumberFormat="1" applyFont="1" applyFill="1" applyBorder="1" applyAlignment="1">
      <alignment horizontal="center" vertical="center" wrapText="1"/>
    </xf>
    <xf numFmtId="44" fontId="3" fillId="20" borderId="10" xfId="7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right" vertical="center" wrapText="1"/>
    </xf>
    <xf numFmtId="1" fontId="2" fillId="21" borderId="10" xfId="0" applyNumberFormat="1" applyFont="1" applyFill="1" applyBorder="1" applyAlignment="1">
      <alignment vertical="center"/>
    </xf>
    <xf numFmtId="1" fontId="2" fillId="21" borderId="10" xfId="0" applyNumberFormat="1" applyFont="1" applyFill="1" applyBorder="1" applyAlignment="1">
      <alignment vertical="center" wrapText="1"/>
    </xf>
    <xf numFmtId="0" fontId="2" fillId="21" borderId="10" xfId="0" applyNumberFormat="1" applyFont="1" applyFill="1" applyBorder="1" applyAlignment="1">
      <alignment horizontal="center" vertical="center"/>
    </xf>
    <xf numFmtId="44" fontId="3" fillId="21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2" fillId="21" borderId="10" xfId="69" applyNumberFormat="1" applyFont="1" applyFill="1" applyBorder="1" applyAlignment="1">
      <alignment horizontal="center" vertical="center" wrapText="1"/>
    </xf>
    <xf numFmtId="0" fontId="2" fillId="0" borderId="10" xfId="69" applyNumberFormat="1" applyFont="1" applyFill="1" applyBorder="1" applyAlignment="1">
      <alignment horizontal="center" vertical="center" wrapText="1"/>
    </xf>
    <xf numFmtId="44" fontId="2" fillId="21" borderId="10" xfId="69" applyNumberFormat="1" applyFont="1" applyFill="1" applyBorder="1" applyAlignment="1">
      <alignment horizontal="center" vertical="center" wrapText="1"/>
    </xf>
    <xf numFmtId="44" fontId="2" fillId="0" borderId="10" xfId="69" applyNumberFormat="1" applyFont="1" applyFill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center" vertical="center" wrapText="1" shrinkToFit="1"/>
      <protection/>
    </xf>
    <xf numFmtId="44" fontId="2" fillId="0" borderId="10" xfId="0" applyNumberFormat="1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left" vertical="center" wrapText="1"/>
    </xf>
    <xf numFmtId="44" fontId="3" fillId="0" borderId="10" xfId="71" applyFont="1" applyFill="1" applyBorder="1" applyAlignment="1">
      <alignment horizontal="center" vertical="center"/>
    </xf>
    <xf numFmtId="44" fontId="3" fillId="0" borderId="10" xfId="71" applyFont="1" applyFill="1" applyBorder="1" applyAlignment="1">
      <alignment horizontal="center" vertical="center" wrapText="1"/>
    </xf>
    <xf numFmtId="0" fontId="3" fillId="20" borderId="10" xfId="71" applyNumberFormat="1" applyFont="1" applyFill="1" applyBorder="1" applyAlignment="1">
      <alignment horizontal="center" vertical="center"/>
    </xf>
    <xf numFmtId="44" fontId="3" fillId="0" borderId="10" xfId="71" applyFont="1" applyBorder="1" applyAlignment="1">
      <alignment vertical="center" wrapText="1"/>
    </xf>
    <xf numFmtId="44" fontId="3" fillId="0" borderId="10" xfId="71" applyFont="1" applyBorder="1" applyAlignment="1">
      <alignment horizontal="center" vertical="center"/>
    </xf>
    <xf numFmtId="44" fontId="2" fillId="0" borderId="10" xfId="71" applyNumberFormat="1" applyFont="1" applyBorder="1" applyAlignment="1">
      <alignment horizontal="right" vertical="center"/>
    </xf>
    <xf numFmtId="8" fontId="3" fillId="0" borderId="10" xfId="71" applyNumberFormat="1" applyFont="1" applyBorder="1" applyAlignment="1">
      <alignment horizontal="right" vertical="center" wrapText="1"/>
    </xf>
    <xf numFmtId="44" fontId="3" fillId="24" borderId="10" xfId="71" applyFont="1" applyFill="1" applyBorder="1" applyAlignment="1">
      <alignment horizontal="right" vertical="center"/>
    </xf>
    <xf numFmtId="44" fontId="3" fillId="24" borderId="10" xfId="71" applyFont="1" applyFill="1" applyBorder="1" applyAlignment="1">
      <alignment horizontal="right" vertical="center" wrapText="1"/>
    </xf>
    <xf numFmtId="8" fontId="3" fillId="24" borderId="10" xfId="71" applyNumberFormat="1" applyFont="1" applyFill="1" applyBorder="1" applyAlignment="1">
      <alignment horizontal="right" vertical="center" wrapText="1"/>
    </xf>
    <xf numFmtId="0" fontId="3" fillId="24" borderId="0" xfId="61" applyFont="1" applyFill="1">
      <alignment/>
      <protection/>
    </xf>
    <xf numFmtId="8" fontId="2" fillId="24" borderId="10" xfId="0" applyNumberFormat="1" applyFont="1" applyFill="1" applyBorder="1" applyAlignment="1">
      <alignment horizontal="right" vertical="center" wrapText="1"/>
    </xf>
    <xf numFmtId="44" fontId="2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4" fontId="3" fillId="0" borderId="10" xfId="71" applyFont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4" fontId="3" fillId="0" borderId="21" xfId="7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4" fontId="2" fillId="0" borderId="10" xfId="71" applyFont="1" applyBorder="1" applyAlignment="1">
      <alignment horizontal="right"/>
    </xf>
    <xf numFmtId="6" fontId="3" fillId="0" borderId="10" xfId="71" applyNumberFormat="1" applyFont="1" applyBorder="1" applyAlignment="1">
      <alignment horizontal="center" vertical="center"/>
    </xf>
    <xf numFmtId="8" fontId="2" fillId="0" borderId="10" xfId="71" applyNumberFormat="1" applyFont="1" applyBorder="1" applyAlignment="1">
      <alignment horizontal="right" vertical="center"/>
    </xf>
    <xf numFmtId="0" fontId="3" fillId="0" borderId="10" xfId="71" applyNumberFormat="1" applyFont="1" applyFill="1" applyBorder="1" applyAlignment="1">
      <alignment horizontal="center" vertical="center"/>
    </xf>
    <xf numFmtId="44" fontId="2" fillId="0" borderId="10" xfId="71" applyFont="1" applyFill="1" applyBorder="1" applyAlignment="1">
      <alignment horizontal="right"/>
    </xf>
    <xf numFmtId="44" fontId="3" fillId="0" borderId="10" xfId="71" applyFont="1" applyFill="1" applyBorder="1" applyAlignment="1">
      <alignment/>
    </xf>
    <xf numFmtId="44" fontId="2" fillId="0" borderId="10" xfId="7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0" fontId="2" fillId="21" borderId="22" xfId="0" applyFont="1" applyFill="1" applyBorder="1" applyAlignment="1">
      <alignment vertical="center" wrapText="1"/>
    </xf>
    <xf numFmtId="0" fontId="3" fillId="0" borderId="10" xfId="71" applyNumberFormat="1" applyFont="1" applyBorder="1" applyAlignment="1">
      <alignment horizontal="center" vertical="center"/>
    </xf>
    <xf numFmtId="44" fontId="2" fillId="0" borderId="10" xfId="7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44" fontId="2" fillId="0" borderId="0" xfId="71" applyFont="1" applyFill="1" applyBorder="1" applyAlignment="1">
      <alignment horizontal="right" vertical="center"/>
    </xf>
    <xf numFmtId="0" fontId="5" fillId="0" borderId="0" xfId="61" applyNumberFormat="1" applyBorder="1" applyAlignment="1">
      <alignment horizontal="center"/>
      <protection/>
    </xf>
    <xf numFmtId="0" fontId="5" fillId="0" borderId="0" xfId="42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right" vertical="center"/>
    </xf>
    <xf numFmtId="44" fontId="2" fillId="20" borderId="10" xfId="71" applyNumberFormat="1" applyFont="1" applyFill="1" applyBorder="1" applyAlignment="1">
      <alignment horizontal="center" vertical="center" wrapText="1"/>
    </xf>
    <xf numFmtId="164" fontId="2" fillId="20" borderId="10" xfId="71" applyNumberFormat="1" applyFont="1" applyFill="1" applyBorder="1" applyAlignment="1">
      <alignment horizontal="right" vertical="center"/>
    </xf>
    <xf numFmtId="0" fontId="2" fillId="20" borderId="10" xfId="0" applyFont="1" applyFill="1" applyBorder="1" applyAlignment="1">
      <alignment horizontal="right"/>
    </xf>
    <xf numFmtId="0" fontId="3" fillId="0" borderId="14" xfId="0" applyFont="1" applyBorder="1" applyAlignment="1">
      <alignment vertical="center"/>
    </xf>
    <xf numFmtId="164" fontId="3" fillId="0" borderId="10" xfId="71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5" xfId="71" applyNumberFormat="1" applyFont="1" applyFill="1" applyBorder="1" applyAlignment="1">
      <alignment horizontal="right" vertical="center"/>
    </xf>
    <xf numFmtId="0" fontId="2" fillId="20" borderId="22" xfId="0" applyNumberFormat="1" applyFont="1" applyFill="1" applyBorder="1" applyAlignment="1">
      <alignment vertical="center" wrapText="1"/>
    </xf>
    <xf numFmtId="0" fontId="2" fillId="20" borderId="23" xfId="0" applyFont="1" applyFill="1" applyBorder="1" applyAlignment="1">
      <alignment vertical="center"/>
    </xf>
    <xf numFmtId="164" fontId="2" fillId="20" borderId="24" xfId="0" applyNumberFormat="1" applyFont="1" applyFill="1" applyBorder="1" applyAlignment="1">
      <alignment horizontal="right" vertical="center"/>
    </xf>
    <xf numFmtId="0" fontId="3" fillId="20" borderId="10" xfId="0" applyFont="1" applyFill="1" applyBorder="1" applyAlignment="1">
      <alignment horizontal="right"/>
    </xf>
    <xf numFmtId="164" fontId="3" fillId="0" borderId="10" xfId="71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/>
    </xf>
    <xf numFmtId="44" fontId="3" fillId="0" borderId="10" xfId="71" applyNumberFormat="1" applyFont="1" applyBorder="1" applyAlignment="1">
      <alignment horizontal="center" vertical="center"/>
    </xf>
    <xf numFmtId="164" fontId="3" fillId="0" borderId="10" xfId="71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/>
    </xf>
    <xf numFmtId="44" fontId="2" fillId="0" borderId="10" xfId="71" applyNumberFormat="1" applyFont="1" applyBorder="1" applyAlignment="1">
      <alignment horizontal="center" vertical="center"/>
    </xf>
    <xf numFmtId="164" fontId="2" fillId="0" borderId="10" xfId="71" applyNumberFormat="1" applyFont="1" applyBorder="1" applyAlignment="1">
      <alignment horizontal="right" vertical="center"/>
    </xf>
    <xf numFmtId="0" fontId="3" fillId="0" borderId="14" xfId="55" applyNumberFormat="1" applyFont="1" applyFill="1" applyBorder="1" applyAlignment="1">
      <alignment horizontal="center" vertical="center"/>
      <protection/>
    </xf>
    <xf numFmtId="44" fontId="2" fillId="0" borderId="10" xfId="0" applyNumberFormat="1" applyFont="1" applyBorder="1" applyAlignment="1">
      <alignment horizontal="center" vertical="center"/>
    </xf>
    <xf numFmtId="8" fontId="2" fillId="0" borderId="15" xfId="71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2" fillId="20" borderId="25" xfId="55" applyFont="1" applyFill="1" applyBorder="1" applyAlignment="1">
      <alignment vertical="center"/>
      <protection/>
    </xf>
    <xf numFmtId="0" fontId="2" fillId="20" borderId="23" xfId="55" applyFont="1" applyFill="1" applyBorder="1" applyAlignment="1">
      <alignment vertical="center"/>
      <protection/>
    </xf>
    <xf numFmtId="164" fontId="2" fillId="20" borderId="23" xfId="55" applyNumberFormat="1" applyFont="1" applyFill="1" applyBorder="1" applyAlignment="1">
      <alignment horizontal="right" vertical="center"/>
      <protection/>
    </xf>
    <xf numFmtId="0" fontId="2" fillId="20" borderId="26" xfId="55" applyFont="1" applyFill="1" applyBorder="1" applyAlignment="1">
      <alignment horizontal="right" vertical="center"/>
      <protection/>
    </xf>
    <xf numFmtId="0" fontId="3" fillId="0" borderId="14" xfId="0" applyFont="1" applyBorder="1" applyAlignment="1">
      <alignment/>
    </xf>
    <xf numFmtId="0" fontId="3" fillId="0" borderId="14" xfId="54" applyNumberFormat="1" applyFont="1" applyFill="1" applyBorder="1" applyAlignment="1">
      <alignment horizontal="center" vertical="center"/>
      <protection/>
    </xf>
    <xf numFmtId="164" fontId="2" fillId="0" borderId="15" xfId="54" applyNumberFormat="1" applyFont="1" applyFill="1" applyBorder="1" applyAlignment="1">
      <alignment horizontal="right" vertical="center"/>
      <protection/>
    </xf>
    <xf numFmtId="0" fontId="2" fillId="20" borderId="25" xfId="0" applyFont="1" applyFill="1" applyBorder="1" applyAlignment="1">
      <alignment vertical="center"/>
    </xf>
    <xf numFmtId="164" fontId="2" fillId="20" borderId="23" xfId="0" applyNumberFormat="1" applyFont="1" applyFill="1" applyBorder="1" applyAlignment="1">
      <alignment horizontal="right" vertical="center"/>
    </xf>
    <xf numFmtId="0" fontId="2" fillId="20" borderId="26" xfId="0" applyFont="1" applyFill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164" fontId="3" fillId="0" borderId="10" xfId="71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25" borderId="30" xfId="0" applyNumberFormat="1" applyFont="1" applyFill="1" applyBorder="1" applyAlignment="1">
      <alignment vertical="center"/>
    </xf>
    <xf numFmtId="0" fontId="2" fillId="25" borderId="31" xfId="0" applyNumberFormat="1" applyFont="1" applyFill="1" applyBorder="1" applyAlignment="1">
      <alignment vertical="center"/>
    </xf>
    <xf numFmtId="164" fontId="2" fillId="25" borderId="31" xfId="0" applyNumberFormat="1" applyFont="1" applyFill="1" applyBorder="1" applyAlignment="1">
      <alignment horizontal="right" vertical="center"/>
    </xf>
    <xf numFmtId="0" fontId="2" fillId="25" borderId="32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64" fontId="3" fillId="0" borderId="21" xfId="71" applyNumberFormat="1" applyFont="1" applyFill="1" applyBorder="1" applyAlignment="1" applyProtection="1">
      <alignment horizontal="right" vertical="center"/>
      <protection/>
    </xf>
    <xf numFmtId="0" fontId="17" fillId="0" borderId="33" xfId="0" applyFont="1" applyBorder="1" applyAlignment="1">
      <alignment horizontal="right" vertical="center"/>
    </xf>
    <xf numFmtId="0" fontId="3" fillId="0" borderId="20" xfId="55" applyNumberFormat="1" applyFont="1" applyFill="1" applyBorder="1" applyAlignment="1">
      <alignment horizontal="center" vertical="center"/>
      <protection/>
    </xf>
    <xf numFmtId="167" fontId="2" fillId="0" borderId="21" xfId="0" applyNumberFormat="1" applyFont="1" applyBorder="1" applyAlignment="1">
      <alignment horizontal="center" vertical="center"/>
    </xf>
    <xf numFmtId="164" fontId="2" fillId="0" borderId="33" xfId="71" applyNumberFormat="1" applyFont="1" applyFill="1" applyBorder="1" applyAlignment="1" applyProtection="1">
      <alignment horizontal="right" vertical="center"/>
      <protection/>
    </xf>
    <xf numFmtId="0" fontId="2" fillId="21" borderId="25" xfId="55" applyFont="1" applyFill="1" applyBorder="1" applyAlignment="1">
      <alignment vertical="center"/>
      <protection/>
    </xf>
    <xf numFmtId="0" fontId="2" fillId="21" borderId="23" xfId="55" applyFont="1" applyFill="1" applyBorder="1" applyAlignment="1">
      <alignment vertical="center"/>
      <protection/>
    </xf>
    <xf numFmtId="164" fontId="2" fillId="21" borderId="23" xfId="55" applyNumberFormat="1" applyFont="1" applyFill="1" applyBorder="1" applyAlignment="1">
      <alignment horizontal="right" vertical="center"/>
      <protection/>
    </xf>
    <xf numFmtId="0" fontId="2" fillId="21" borderId="26" xfId="55" applyFont="1" applyFill="1" applyBorder="1" applyAlignment="1">
      <alignment horizontal="right" vertical="center"/>
      <protection/>
    </xf>
    <xf numFmtId="0" fontId="2" fillId="20" borderId="14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164" fontId="2" fillId="20" borderId="10" xfId="0" applyNumberFormat="1" applyFont="1" applyFill="1" applyBorder="1" applyAlignment="1">
      <alignment horizontal="right" vertical="center"/>
    </xf>
    <xf numFmtId="0" fontId="2" fillId="20" borderId="15" xfId="0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4" xfId="55" applyNumberFormat="1" applyFont="1" applyFill="1" applyBorder="1" applyAlignment="1">
      <alignment horizontal="center" vertical="center"/>
      <protection/>
    </xf>
    <xf numFmtId="44" fontId="2" fillId="0" borderId="3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71" applyNumberFormat="1" applyFont="1" applyFill="1" applyBorder="1" applyAlignment="1">
      <alignment horizontal="right" vertical="center"/>
    </xf>
    <xf numFmtId="0" fontId="3" fillId="0" borderId="14" xfId="55" applyNumberFormat="1" applyFont="1" applyFill="1" applyBorder="1" applyAlignment="1">
      <alignment horizontal="left" vertical="center"/>
      <protection/>
    </xf>
    <xf numFmtId="0" fontId="3" fillId="0" borderId="37" xfId="0" applyNumberFormat="1" applyFont="1" applyBorder="1" applyAlignment="1">
      <alignment horizontal="left" vertical="center"/>
    </xf>
    <xf numFmtId="0" fontId="2" fillId="21" borderId="25" xfId="0" applyNumberFormat="1" applyFont="1" applyFill="1" applyBorder="1" applyAlignment="1">
      <alignment vertical="center"/>
    </xf>
    <xf numFmtId="0" fontId="2" fillId="21" borderId="23" xfId="0" applyNumberFormat="1" applyFont="1" applyFill="1" applyBorder="1" applyAlignment="1">
      <alignment vertical="center"/>
    </xf>
    <xf numFmtId="164" fontId="2" fillId="21" borderId="23" xfId="0" applyNumberFormat="1" applyFont="1" applyFill="1" applyBorder="1" applyAlignment="1">
      <alignment horizontal="right" vertical="center"/>
    </xf>
    <xf numFmtId="0" fontId="2" fillId="21" borderId="26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4" fontId="3" fillId="0" borderId="19" xfId="71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8" fontId="2" fillId="0" borderId="15" xfId="71" applyNumberFormat="1" applyFont="1" applyBorder="1" applyAlignment="1">
      <alignment horizontal="right" vertical="center"/>
    </xf>
    <xf numFmtId="0" fontId="2" fillId="21" borderId="25" xfId="54" applyFont="1" applyFill="1" applyBorder="1" applyAlignment="1">
      <alignment vertical="center" shrinkToFit="1"/>
      <protection/>
    </xf>
    <xf numFmtId="0" fontId="2" fillId="21" borderId="23" xfId="54" applyFont="1" applyFill="1" applyBorder="1" applyAlignment="1">
      <alignment vertical="center" shrinkToFit="1"/>
      <protection/>
    </xf>
    <xf numFmtId="164" fontId="2" fillId="21" borderId="23" xfId="54" applyNumberFormat="1" applyFont="1" applyFill="1" applyBorder="1" applyAlignment="1">
      <alignment horizontal="right" vertical="center" shrinkToFit="1"/>
      <protection/>
    </xf>
    <xf numFmtId="0" fontId="2" fillId="21" borderId="26" xfId="54" applyFont="1" applyFill="1" applyBorder="1" applyAlignment="1">
      <alignment horizontal="right" vertical="center" shrinkToFit="1"/>
      <protection/>
    </xf>
    <xf numFmtId="0" fontId="2" fillId="20" borderId="25" xfId="54" applyFont="1" applyFill="1" applyBorder="1" applyAlignment="1">
      <alignment vertical="center" shrinkToFit="1"/>
      <protection/>
    </xf>
    <xf numFmtId="0" fontId="2" fillId="20" borderId="23" xfId="54" applyFont="1" applyFill="1" applyBorder="1" applyAlignment="1">
      <alignment vertical="center" shrinkToFit="1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44" fontId="2" fillId="0" borderId="41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42" xfId="71" applyNumberFormat="1" applyFont="1" applyFill="1" applyBorder="1" applyAlignment="1">
      <alignment horizontal="right" vertical="center"/>
    </xf>
    <xf numFmtId="44" fontId="3" fillId="0" borderId="0" xfId="71" applyNumberFormat="1" applyFont="1" applyBorder="1" applyAlignment="1">
      <alignment horizontal="center" vertical="center"/>
    </xf>
    <xf numFmtId="164" fontId="2" fillId="0" borderId="0" xfId="71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71" applyNumberFormat="1" applyFont="1" applyBorder="1" applyAlignment="1">
      <alignment vertical="center"/>
    </xf>
    <xf numFmtId="0" fontId="2" fillId="0" borderId="43" xfId="0" applyNumberFormat="1" applyFont="1" applyBorder="1" applyAlignment="1">
      <alignment horizontal="center" vertical="center" wrapText="1"/>
    </xf>
    <xf numFmtId="164" fontId="2" fillId="0" borderId="43" xfId="71" applyNumberFormat="1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17" fillId="0" borderId="15" xfId="0" applyFont="1" applyFill="1" applyBorder="1" applyAlignment="1">
      <alignment vertical="center"/>
    </xf>
    <xf numFmtId="44" fontId="2" fillId="0" borderId="15" xfId="71" applyFont="1" applyFill="1" applyBorder="1" applyAlignment="1">
      <alignment vertical="center"/>
    </xf>
    <xf numFmtId="0" fontId="2" fillId="20" borderId="25" xfId="0" applyNumberFormat="1" applyFont="1" applyFill="1" applyBorder="1" applyAlignment="1">
      <alignment vertical="center"/>
    </xf>
    <xf numFmtId="0" fontId="2" fillId="20" borderId="23" xfId="0" applyNumberFormat="1" applyFont="1" applyFill="1" applyBorder="1" applyAlignment="1">
      <alignment vertical="center"/>
    </xf>
    <xf numFmtId="0" fontId="2" fillId="20" borderId="26" xfId="0" applyNumberFormat="1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3" fillId="0" borderId="14" xfId="0" applyNumberFormat="1" applyFont="1" applyBorder="1" applyAlignment="1">
      <alignment horizontal="left" vertical="center"/>
    </xf>
    <xf numFmtId="44" fontId="3" fillId="0" borderId="10" xfId="71" applyFont="1" applyFill="1" applyBorder="1" applyAlignment="1">
      <alignment horizontal="right" vertical="center"/>
    </xf>
    <xf numFmtId="44" fontId="17" fillId="0" borderId="15" xfId="71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44" fontId="2" fillId="0" borderId="10" xfId="71" applyFont="1" applyFill="1" applyBorder="1" applyAlignment="1">
      <alignment vertical="center"/>
    </xf>
    <xf numFmtId="0" fontId="2" fillId="20" borderId="26" xfId="0" applyFont="1" applyFill="1" applyBorder="1" applyAlignment="1">
      <alignment vertical="center"/>
    </xf>
    <xf numFmtId="8" fontId="3" fillId="0" borderId="10" xfId="71" applyNumberFormat="1" applyFont="1" applyBorder="1" applyAlignment="1">
      <alignment vertical="center"/>
    </xf>
    <xf numFmtId="44" fontId="2" fillId="0" borderId="15" xfId="71" applyFont="1" applyFill="1" applyBorder="1" applyAlignment="1">
      <alignment horizontal="center" vertical="center"/>
    </xf>
    <xf numFmtId="0" fontId="2" fillId="20" borderId="25" xfId="54" applyFont="1" applyFill="1" applyBorder="1" applyAlignment="1">
      <alignment vertical="center"/>
      <protection/>
    </xf>
    <xf numFmtId="0" fontId="2" fillId="20" borderId="23" xfId="54" applyFont="1" applyFill="1" applyBorder="1" applyAlignment="1">
      <alignment vertical="center"/>
      <protection/>
    </xf>
    <xf numFmtId="0" fontId="2" fillId="20" borderId="26" xfId="54" applyFont="1" applyFill="1" applyBorder="1" applyAlignment="1">
      <alignment vertical="center"/>
      <protection/>
    </xf>
    <xf numFmtId="0" fontId="17" fillId="0" borderId="15" xfId="0" applyFont="1" applyFill="1" applyBorder="1" applyAlignment="1">
      <alignment vertical="center" wrapText="1"/>
    </xf>
    <xf numFmtId="0" fontId="2" fillId="20" borderId="26" xfId="55" applyFont="1" applyFill="1" applyBorder="1" applyAlignment="1">
      <alignment vertical="center"/>
      <protection/>
    </xf>
    <xf numFmtId="44" fontId="2" fillId="0" borderId="15" xfId="54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4" fontId="3" fillId="0" borderId="10" xfId="71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26" borderId="30" xfId="0" applyNumberFormat="1" applyFont="1" applyFill="1" applyBorder="1" applyAlignment="1">
      <alignment vertical="center"/>
    </xf>
    <xf numFmtId="0" fontId="2" fillId="26" borderId="31" xfId="0" applyNumberFormat="1" applyFont="1" applyFill="1" applyBorder="1" applyAlignment="1">
      <alignment vertical="center"/>
    </xf>
    <xf numFmtId="0" fontId="2" fillId="26" borderId="3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21" xfId="71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>
      <alignment vertical="center"/>
    </xf>
    <xf numFmtId="44" fontId="2" fillId="0" borderId="21" xfId="71" applyFont="1" applyFill="1" applyBorder="1" applyAlignment="1" applyProtection="1">
      <alignment horizontal="right" vertical="center"/>
      <protection/>
    </xf>
    <xf numFmtId="44" fontId="2" fillId="0" borderId="33" xfId="71" applyFont="1" applyFill="1" applyBorder="1" applyAlignment="1" applyProtection="1">
      <alignment horizontal="center" vertical="center"/>
      <protection/>
    </xf>
    <xf numFmtId="8" fontId="3" fillId="0" borderId="10" xfId="71" applyNumberFormat="1" applyFont="1" applyFill="1" applyBorder="1" applyAlignment="1">
      <alignment vertical="center"/>
    </xf>
    <xf numFmtId="6" fontId="3" fillId="0" borderId="10" xfId="71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0" fontId="2" fillId="20" borderId="15" xfId="0" applyFont="1" applyFill="1" applyBorder="1" applyAlignment="1">
      <alignment vertical="center"/>
    </xf>
    <xf numFmtId="164" fontId="3" fillId="0" borderId="10" xfId="0" applyNumberFormat="1" applyFont="1" applyBorder="1" applyAlignment="1">
      <alignment/>
    </xf>
    <xf numFmtId="44" fontId="2" fillId="0" borderId="35" xfId="71" applyFont="1" applyFill="1" applyBorder="1" applyAlignment="1">
      <alignment horizontal="right" vertical="center"/>
    </xf>
    <xf numFmtId="44" fontId="2" fillId="0" borderId="36" xfId="71" applyFont="1" applyFill="1" applyBorder="1" applyAlignment="1">
      <alignment horizontal="center" vertical="center"/>
    </xf>
    <xf numFmtId="44" fontId="3" fillId="0" borderId="10" xfId="71" applyNumberFormat="1" applyFont="1" applyBorder="1" applyAlignment="1">
      <alignment vertical="center"/>
    </xf>
    <xf numFmtId="0" fontId="17" fillId="0" borderId="15" xfId="0" applyFont="1" applyFill="1" applyBorder="1" applyAlignment="1">
      <alignment horizontal="left" vertical="center"/>
    </xf>
    <xf numFmtId="0" fontId="2" fillId="20" borderId="26" xfId="54" applyFont="1" applyFill="1" applyBorder="1" applyAlignment="1">
      <alignment vertical="center" shrinkToFit="1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44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4" fontId="2" fillId="0" borderId="0" xfId="71" applyFont="1" applyBorder="1" applyAlignment="1">
      <alignment horizontal="center" vertical="center"/>
    </xf>
    <xf numFmtId="49" fontId="3" fillId="0" borderId="10" xfId="69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4" fillId="21" borderId="10" xfId="0" applyFont="1" applyFill="1" applyBorder="1" applyAlignment="1">
      <alignment horizontal="center" vertical="top"/>
    </xf>
    <xf numFmtId="44" fontId="14" fillId="21" borderId="10" xfId="7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3" fillId="21" borderId="22" xfId="55" applyFont="1" applyFill="1" applyBorder="1" applyAlignment="1">
      <alignment vertical="center"/>
      <protection/>
    </xf>
    <xf numFmtId="0" fontId="13" fillId="21" borderId="23" xfId="55" applyFont="1" applyFill="1" applyBorder="1" applyAlignment="1">
      <alignment vertical="center"/>
      <protection/>
    </xf>
    <xf numFmtId="0" fontId="13" fillId="21" borderId="24" xfId="55" applyFont="1" applyFill="1" applyBorder="1" applyAlignment="1">
      <alignment vertical="center"/>
      <protection/>
    </xf>
    <xf numFmtId="0" fontId="14" fillId="21" borderId="10" xfId="0" applyFont="1" applyFill="1" applyBorder="1" applyAlignment="1">
      <alignment horizontal="center" vertical="center"/>
    </xf>
    <xf numFmtId="41" fontId="13" fillId="21" borderId="10" xfId="0" applyNumberFormat="1" applyFont="1" applyFill="1" applyBorder="1" applyAlignment="1">
      <alignment horizontal="center" vertical="center"/>
    </xf>
    <xf numFmtId="44" fontId="13" fillId="21" borderId="10" xfId="71" applyFont="1" applyFill="1" applyBorder="1" applyAlignment="1">
      <alignment vertical="center"/>
    </xf>
    <xf numFmtId="164" fontId="14" fillId="21" borderId="1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vertical="center"/>
    </xf>
    <xf numFmtId="165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44" fontId="2" fillId="0" borderId="10" xfId="0" applyNumberFormat="1" applyFont="1" applyFill="1" applyBorder="1" applyAlignment="1">
      <alignment horizontal="left" vertical="center" wrapText="1"/>
    </xf>
    <xf numFmtId="0" fontId="2" fillId="21" borderId="25" xfId="55" applyFont="1" applyFill="1" applyBorder="1" applyAlignment="1">
      <alignment vertical="center"/>
      <protection/>
    </xf>
    <xf numFmtId="0" fontId="2" fillId="21" borderId="23" xfId="55" applyFont="1" applyFill="1" applyBorder="1" applyAlignment="1">
      <alignment vertical="center"/>
      <protection/>
    </xf>
    <xf numFmtId="0" fontId="2" fillId="21" borderId="25" xfId="54" applyFont="1" applyFill="1" applyBorder="1" applyAlignment="1">
      <alignment vertical="center"/>
      <protection/>
    </xf>
    <xf numFmtId="164" fontId="0" fillId="0" borderId="0" xfId="0" applyNumberFormat="1" applyBorder="1" applyAlignment="1">
      <alignment/>
    </xf>
    <xf numFmtId="164" fontId="3" fillId="0" borderId="0" xfId="71" applyNumberFormat="1" applyFont="1" applyBorder="1" applyAlignment="1">
      <alignment horizontal="right" vertical="center"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 horizontal="right"/>
    </xf>
    <xf numFmtId="0" fontId="3" fillId="21" borderId="10" xfId="0" applyFont="1" applyFill="1" applyBorder="1" applyAlignment="1">
      <alignment horizontal="right"/>
    </xf>
    <xf numFmtId="0" fontId="3" fillId="21" borderId="23" xfId="0" applyFont="1" applyFill="1" applyBorder="1" applyAlignment="1">
      <alignment/>
    </xf>
    <xf numFmtId="164" fontId="3" fillId="21" borderId="23" xfId="0" applyNumberFormat="1" applyFont="1" applyFill="1" applyBorder="1" applyAlignment="1">
      <alignment horizontal="right"/>
    </xf>
    <xf numFmtId="0" fontId="3" fillId="21" borderId="24" xfId="0" applyFont="1" applyFill="1" applyBorder="1" applyAlignment="1">
      <alignment horizontal="right"/>
    </xf>
    <xf numFmtId="164" fontId="2" fillId="21" borderId="23" xfId="55" applyNumberFormat="1" applyFont="1" applyFill="1" applyBorder="1" applyAlignment="1">
      <alignment horizontal="right" vertical="center"/>
      <protection/>
    </xf>
    <xf numFmtId="0" fontId="2" fillId="21" borderId="26" xfId="55" applyFont="1" applyFill="1" applyBorder="1" applyAlignment="1">
      <alignment horizontal="right" vertical="center"/>
      <protection/>
    </xf>
    <xf numFmtId="164" fontId="3" fillId="0" borderId="0" xfId="61" applyNumberFormat="1" applyFont="1" applyBorder="1" applyAlignment="1">
      <alignment horizontal="right"/>
      <protection/>
    </xf>
    <xf numFmtId="0" fontId="2" fillId="24" borderId="0" xfId="0" applyFont="1" applyFill="1" applyAlignment="1">
      <alignment/>
    </xf>
    <xf numFmtId="0" fontId="36" fillId="24" borderId="0" xfId="0" applyFont="1" applyFill="1" applyAlignment="1">
      <alignment/>
    </xf>
    <xf numFmtId="44" fontId="3" fillId="24" borderId="0" xfId="71" applyFont="1" applyFill="1" applyBorder="1" applyAlignment="1">
      <alignment horizontal="right"/>
    </xf>
    <xf numFmtId="44" fontId="3" fillId="24" borderId="0" xfId="71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4" fontId="2" fillId="24" borderId="10" xfId="7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7" fillId="0" borderId="10" xfId="0" applyFont="1" applyBorder="1" applyAlignment="1">
      <alignment/>
    </xf>
    <xf numFmtId="0" fontId="17" fillId="0" borderId="42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164" fontId="3" fillId="0" borderId="41" xfId="71" applyNumberFormat="1" applyFont="1" applyBorder="1" applyAlignment="1">
      <alignment horizontal="right" vertical="center"/>
    </xf>
    <xf numFmtId="0" fontId="7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3" fillId="0" borderId="10" xfId="71" applyNumberFormat="1" applyFont="1" applyFill="1" applyBorder="1" applyAlignment="1" applyProtection="1">
      <alignment horizontal="right" vertical="center"/>
      <protection/>
    </xf>
    <xf numFmtId="44" fontId="14" fillId="0" borderId="10" xfId="0" applyNumberFormat="1" applyFont="1" applyFill="1" applyBorder="1" applyAlignment="1">
      <alignment horizontal="center" vertical="center" wrapText="1"/>
    </xf>
    <xf numFmtId="44" fontId="40" fillId="0" borderId="10" xfId="0" applyNumberFormat="1" applyFont="1" applyBorder="1" applyAlignment="1">
      <alignment/>
    </xf>
    <xf numFmtId="1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42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4" fontId="2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wrapText="1"/>
    </xf>
    <xf numFmtId="0" fontId="42" fillId="0" borderId="44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 wrapText="1"/>
    </xf>
    <xf numFmtId="0" fontId="3" fillId="0" borderId="10" xfId="69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69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8" fontId="3" fillId="0" borderId="10" xfId="71" applyNumberFormat="1" applyFont="1" applyFill="1" applyBorder="1" applyAlignment="1">
      <alignment horizontal="right" vertical="center" wrapText="1"/>
    </xf>
    <xf numFmtId="8" fontId="3" fillId="0" borderId="0" xfId="61" applyNumberFormat="1" applyFont="1" applyFill="1">
      <alignment/>
      <protection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64" fontId="3" fillId="0" borderId="10" xfId="71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8" fontId="3" fillId="0" borderId="10" xfId="71" applyNumberFormat="1" applyFont="1" applyFill="1" applyBorder="1" applyAlignment="1">
      <alignment horizontal="center" vertical="center"/>
    </xf>
    <xf numFmtId="8" fontId="3" fillId="0" borderId="10" xfId="7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17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164" fontId="3" fillId="0" borderId="19" xfId="71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44" fontId="3" fillId="0" borderId="41" xfId="7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horizontal="right" vertical="center" wrapText="1"/>
    </xf>
    <xf numFmtId="7" fontId="3" fillId="0" borderId="24" xfId="71" applyNumberFormat="1" applyFont="1" applyFill="1" applyBorder="1" applyAlignment="1">
      <alignment horizontal="right"/>
    </xf>
    <xf numFmtId="44" fontId="3" fillId="0" borderId="10" xfId="71" applyFont="1" applyFill="1" applyBorder="1" applyAlignment="1">
      <alignment horizontal="right"/>
    </xf>
    <xf numFmtId="44" fontId="3" fillId="0" borderId="10" xfId="71" applyFont="1" applyFill="1" applyBorder="1" applyAlignment="1">
      <alignment/>
    </xf>
    <xf numFmtId="44" fontId="3" fillId="0" borderId="10" xfId="71" applyFont="1" applyFill="1" applyBorder="1" applyAlignment="1">
      <alignment wrapText="1"/>
    </xf>
    <xf numFmtId="44" fontId="2" fillId="0" borderId="50" xfId="0" applyNumberFormat="1" applyFont="1" applyFill="1" applyBorder="1" applyAlignment="1">
      <alignment horizontal="right" vertical="center" wrapText="1"/>
    </xf>
    <xf numFmtId="44" fontId="2" fillId="0" borderId="42" xfId="0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right" vertical="center"/>
    </xf>
    <xf numFmtId="44" fontId="3" fillId="0" borderId="24" xfId="71" applyFont="1" applyFill="1" applyBorder="1" applyAlignment="1">
      <alignment horizontal="right"/>
    </xf>
    <xf numFmtId="44" fontId="3" fillId="0" borderId="10" xfId="71" applyFont="1" applyFill="1" applyBorder="1" applyAlignment="1">
      <alignment horizontal="right"/>
    </xf>
    <xf numFmtId="165" fontId="3" fillId="0" borderId="10" xfId="71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44" fontId="3" fillId="0" borderId="10" xfId="58" applyNumberFormat="1" applyFont="1" applyFill="1" applyBorder="1" applyAlignment="1">
      <alignment vertical="center"/>
      <protection/>
    </xf>
    <xf numFmtId="44" fontId="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44" fontId="7" fillId="0" borderId="10" xfId="0" applyNumberFormat="1" applyFont="1" applyFill="1" applyBorder="1" applyAlignment="1">
      <alignment horizontal="center" vertical="center"/>
    </xf>
    <xf numFmtId="44" fontId="3" fillId="0" borderId="10" xfId="58" applyNumberFormat="1" applyFont="1" applyFill="1" applyBorder="1" applyAlignment="1">
      <alignment horizontal="right" vertical="center" wrapText="1"/>
      <protection/>
    </xf>
    <xf numFmtId="0" fontId="41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 vertical="center" wrapText="1"/>
    </xf>
    <xf numFmtId="174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4" fontId="3" fillId="0" borderId="10" xfId="58" applyNumberFormat="1" applyFont="1" applyFill="1" applyBorder="1" applyAlignment="1">
      <alignment horizontal="center" vertical="center"/>
      <protection/>
    </xf>
    <xf numFmtId="44" fontId="3" fillId="0" borderId="10" xfId="0" applyNumberFormat="1" applyFont="1" applyFill="1" applyBorder="1" applyAlignment="1">
      <alignment horizontal="left" vertical="center"/>
    </xf>
    <xf numFmtId="44" fontId="3" fillId="0" borderId="10" xfId="0" applyNumberFormat="1" applyFont="1" applyFill="1" applyBorder="1" applyAlignment="1">
      <alignment horizontal="left" vertical="center" wrapText="1"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8" fontId="2" fillId="0" borderId="15" xfId="71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vertical="center" wrapText="1"/>
      <protection/>
    </xf>
    <xf numFmtId="0" fontId="3" fillId="0" borderId="10" xfId="54" applyNumberFormat="1" applyFont="1" applyFill="1" applyBorder="1" applyAlignment="1">
      <alignment horizontal="left" vertical="center" wrapText="1" shrinkToFit="1"/>
      <protection/>
    </xf>
    <xf numFmtId="175" fontId="3" fillId="0" borderId="10" xfId="71" applyNumberFormat="1" applyFont="1" applyFill="1" applyBorder="1" applyAlignment="1">
      <alignment horizontal="right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  <xf numFmtId="44" fontId="31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vertical="center"/>
    </xf>
    <xf numFmtId="165" fontId="14" fillId="0" borderId="41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vertical="center"/>
    </xf>
    <xf numFmtId="0" fontId="14" fillId="20" borderId="10" xfId="0" applyFont="1" applyFill="1" applyBorder="1" applyAlignment="1">
      <alignment horizontal="center" vertical="center"/>
    </xf>
    <xf numFmtId="44" fontId="14" fillId="20" borderId="10" xfId="71" applyFont="1" applyFill="1" applyBorder="1" applyAlignment="1">
      <alignment horizontal="center" vertical="center"/>
    </xf>
    <xf numFmtId="164" fontId="14" fillId="20" borderId="10" xfId="0" applyNumberFormat="1" applyFont="1" applyFill="1" applyBorder="1" applyAlignment="1">
      <alignment horizontal="center" vertical="center"/>
    </xf>
    <xf numFmtId="0" fontId="46" fillId="21" borderId="10" xfId="0" applyFont="1" applyFill="1" applyBorder="1" applyAlignment="1">
      <alignment vertical="center"/>
    </xf>
    <xf numFmtId="0" fontId="46" fillId="21" borderId="10" xfId="0" applyFont="1" applyFill="1" applyBorder="1" applyAlignment="1">
      <alignment vertical="center" wrapText="1"/>
    </xf>
    <xf numFmtId="0" fontId="14" fillId="0" borderId="10" xfId="61" applyFont="1" applyBorder="1">
      <alignment/>
      <protection/>
    </xf>
    <xf numFmtId="0" fontId="14" fillId="0" borderId="10" xfId="61" applyFont="1" applyBorder="1" applyAlignment="1">
      <alignment horizontal="center"/>
      <protection/>
    </xf>
    <xf numFmtId="0" fontId="14" fillId="0" borderId="10" xfId="61" applyFont="1" applyFill="1" applyBorder="1">
      <alignment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3" fontId="14" fillId="24" borderId="10" xfId="61" applyNumberFormat="1" applyFont="1" applyFill="1" applyBorder="1" applyAlignment="1">
      <alignment horizontal="center" vertical="center" wrapText="1"/>
      <protection/>
    </xf>
    <xf numFmtId="0" fontId="14" fillId="24" borderId="10" xfId="61" applyFont="1" applyFill="1" applyBorder="1" applyAlignment="1">
      <alignment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24" borderId="0" xfId="61" applyFont="1" applyFill="1" applyAlignment="1">
      <alignment wrapText="1"/>
      <protection/>
    </xf>
    <xf numFmtId="0" fontId="14" fillId="0" borderId="10" xfId="61" applyFont="1" applyFill="1" applyBorder="1" applyAlignment="1">
      <alignment horizontal="center"/>
      <protection/>
    </xf>
    <xf numFmtId="0" fontId="14" fillId="0" borderId="10" xfId="61" applyFont="1" applyBorder="1" applyAlignment="1">
      <alignment horizontal="left"/>
      <protection/>
    </xf>
    <xf numFmtId="0" fontId="14" fillId="0" borderId="41" xfId="61" applyFont="1" applyBorder="1">
      <alignment/>
      <protection/>
    </xf>
    <xf numFmtId="0" fontId="14" fillId="0" borderId="41" xfId="61" applyFont="1" applyBorder="1" applyAlignment="1">
      <alignment horizontal="center"/>
      <protection/>
    </xf>
    <xf numFmtId="0" fontId="14" fillId="0" borderId="41" xfId="61" applyFont="1" applyFill="1" applyBorder="1">
      <alignment/>
      <protection/>
    </xf>
    <xf numFmtId="164" fontId="14" fillId="0" borderId="41" xfId="0" applyNumberFormat="1" applyFont="1" applyFill="1" applyBorder="1" applyAlignment="1">
      <alignment horizontal="center" vertical="center" wrapText="1"/>
    </xf>
    <xf numFmtId="3" fontId="14" fillId="24" borderId="41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wrapText="1"/>
    </xf>
    <xf numFmtId="3" fontId="14" fillId="0" borderId="41" xfId="61" applyNumberFormat="1" applyFont="1" applyBorder="1" applyAlignment="1">
      <alignment horizontal="center" vertical="center" wrapText="1"/>
      <protection/>
    </xf>
    <xf numFmtId="0" fontId="14" fillId="24" borderId="41" xfId="61" applyFont="1" applyFill="1" applyBorder="1" applyAlignment="1">
      <alignment horizontal="center" vertical="center" wrapText="1"/>
      <protection/>
    </xf>
    <xf numFmtId="0" fontId="14" fillId="24" borderId="10" xfId="61" applyFont="1" applyFill="1" applyBorder="1" applyAlignment="1">
      <alignment horizontal="center" vertical="center" wrapText="1"/>
      <protection/>
    </xf>
    <xf numFmtId="49" fontId="14" fillId="0" borderId="10" xfId="61" applyNumberFormat="1" applyFont="1" applyBorder="1" applyAlignment="1">
      <alignment horizontal="center"/>
      <protection/>
    </xf>
    <xf numFmtId="0" fontId="14" fillId="0" borderId="10" xfId="61" applyFont="1" applyBorder="1" applyAlignment="1">
      <alignment wrapText="1"/>
      <protection/>
    </xf>
    <xf numFmtId="0" fontId="14" fillId="0" borderId="41" xfId="61" applyFont="1" applyBorder="1" applyAlignment="1">
      <alignment wrapText="1"/>
      <protection/>
    </xf>
    <xf numFmtId="49" fontId="14" fillId="0" borderId="41" xfId="61" applyNumberFormat="1" applyFont="1" applyBorder="1" applyAlignment="1">
      <alignment horizontal="center"/>
      <protection/>
    </xf>
    <xf numFmtId="0" fontId="14" fillId="24" borderId="41" xfId="61" applyFont="1" applyFill="1" applyBorder="1" applyAlignment="1">
      <alignment wrapText="1"/>
      <protection/>
    </xf>
    <xf numFmtId="0" fontId="14" fillId="24" borderId="41" xfId="61" applyFont="1" applyFill="1" applyBorder="1" applyAlignment="1">
      <alignment horizontal="center"/>
      <protection/>
    </xf>
    <xf numFmtId="49" fontId="14" fillId="24" borderId="41" xfId="61" applyNumberFormat="1" applyFont="1" applyFill="1" applyBorder="1" applyAlignment="1">
      <alignment horizontal="center"/>
      <protection/>
    </xf>
    <xf numFmtId="0" fontId="14" fillId="24" borderId="41" xfId="61" applyFont="1" applyFill="1" applyBorder="1">
      <alignment/>
      <protection/>
    </xf>
    <xf numFmtId="0" fontId="14" fillId="24" borderId="41" xfId="61" applyNumberFormat="1" applyFont="1" applyFill="1" applyBorder="1" applyAlignment="1">
      <alignment horizontal="center" wrapText="1"/>
      <protection/>
    </xf>
    <xf numFmtId="173" fontId="14" fillId="24" borderId="41" xfId="61" applyNumberFormat="1" applyFont="1" applyFill="1" applyBorder="1" applyAlignment="1">
      <alignment horizontal="center"/>
      <protection/>
    </xf>
    <xf numFmtId="0" fontId="14" fillId="0" borderId="41" xfId="0" applyFont="1" applyFill="1" applyBorder="1" applyAlignment="1">
      <alignment horizontal="center" vertical="center" wrapText="1"/>
    </xf>
    <xf numFmtId="14" fontId="14" fillId="0" borderId="41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14" fontId="13" fillId="24" borderId="10" xfId="0" applyNumberFormat="1" applyFont="1" applyFill="1" applyBorder="1" applyAlignment="1">
      <alignment horizontal="center" vertical="center" wrapText="1"/>
    </xf>
    <xf numFmtId="0" fontId="14" fillId="24" borderId="10" xfId="61" applyFont="1" applyFill="1" applyBorder="1">
      <alignment/>
      <protection/>
    </xf>
    <xf numFmtId="0" fontId="14" fillId="24" borderId="10" xfId="61" applyFont="1" applyFill="1" applyBorder="1" applyAlignment="1">
      <alignment horizontal="center"/>
      <protection/>
    </xf>
    <xf numFmtId="0" fontId="14" fillId="24" borderId="10" xfId="61" applyNumberFormat="1" applyFont="1" applyFill="1" applyBorder="1" applyAlignment="1">
      <alignment horizontal="center" wrapText="1"/>
      <protection/>
    </xf>
    <xf numFmtId="14" fontId="1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5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/>
    </xf>
    <xf numFmtId="44" fontId="3" fillId="0" borderId="10" xfId="71" applyFont="1" applyFill="1" applyBorder="1" applyAlignment="1" applyProtection="1">
      <alignment horizontal="center"/>
      <protection/>
    </xf>
    <xf numFmtId="0" fontId="1" fillId="0" borderId="0" xfId="59">
      <alignment/>
      <protection/>
    </xf>
    <xf numFmtId="0" fontId="2" fillId="27" borderId="52" xfId="59" applyFont="1" applyFill="1" applyBorder="1" applyAlignment="1">
      <alignment horizontal="center" vertical="center" wrapText="1"/>
      <protection/>
    </xf>
    <xf numFmtId="0" fontId="2" fillId="27" borderId="53" xfId="59" applyFont="1" applyFill="1" applyBorder="1" applyAlignment="1">
      <alignment horizontal="center" vertical="center" wrapText="1"/>
      <protection/>
    </xf>
    <xf numFmtId="0" fontId="2" fillId="27" borderId="10" xfId="59" applyFont="1" applyFill="1" applyBorder="1" applyAlignment="1">
      <alignment horizontal="center" vertical="center" wrapText="1"/>
      <protection/>
    </xf>
    <xf numFmtId="0" fontId="3" fillId="27" borderId="10" xfId="59" applyFont="1" applyFill="1" applyBorder="1" applyAlignment="1">
      <alignment wrapText="1"/>
      <protection/>
    </xf>
    <xf numFmtId="0" fontId="3" fillId="27" borderId="10" xfId="59" applyFont="1" applyFill="1" applyBorder="1">
      <alignment/>
      <protection/>
    </xf>
    <xf numFmtId="0" fontId="3" fillId="27" borderId="10" xfId="59" applyFont="1" applyFill="1" applyBorder="1" applyAlignment="1">
      <alignment horizontal="center" vertical="center"/>
      <protection/>
    </xf>
    <xf numFmtId="0" fontId="3" fillId="27" borderId="15" xfId="59" applyFont="1" applyFill="1" applyBorder="1" applyAlignment="1">
      <alignment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44" fontId="3" fillId="0" borderId="10" xfId="73" applyFont="1" applyFill="1" applyBorder="1" applyAlignment="1" applyProtection="1">
      <alignment horizontal="right"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167" fontId="7" fillId="0" borderId="10" xfId="72" applyFont="1" applyFill="1" applyBorder="1" applyAlignment="1" applyProtection="1">
      <alignment horizontal="right" vertical="center"/>
      <protection/>
    </xf>
    <xf numFmtId="0" fontId="3" fillId="0" borderId="10" xfId="53" applyFont="1" applyBorder="1" applyAlignment="1" quotePrefix="1">
      <alignment horizontal="center"/>
      <protection/>
    </xf>
    <xf numFmtId="174" fontId="3" fillId="0" borderId="10" xfId="53" applyNumberFormat="1" applyFont="1" applyBorder="1" applyAlignment="1">
      <alignment horizontal="right" vertical="center"/>
      <protection/>
    </xf>
    <xf numFmtId="0" fontId="3" fillId="27" borderId="10" xfId="59" applyFont="1" applyFill="1" applyBorder="1" applyAlignment="1">
      <alignment horizontal="left" vertical="center" wrapText="1"/>
      <protection/>
    </xf>
    <xf numFmtId="0" fontId="3" fillId="27" borderId="10" xfId="59" applyFont="1" applyFill="1" applyBorder="1" applyAlignment="1">
      <alignment horizontal="center" vertical="center" wrapText="1"/>
      <protection/>
    </xf>
    <xf numFmtId="0" fontId="3" fillId="27" borderId="10" xfId="59" applyFont="1" applyFill="1" applyBorder="1" applyAlignment="1">
      <alignment horizontal="right" vertical="center" wrapText="1"/>
      <protection/>
    </xf>
    <xf numFmtId="0" fontId="3" fillId="27" borderId="15" xfId="59" applyFont="1" applyFill="1" applyBorder="1" applyAlignment="1">
      <alignment horizontal="left" vertical="center" wrapText="1"/>
      <protection/>
    </xf>
    <xf numFmtId="164" fontId="3" fillId="0" borderId="10" xfId="72" applyNumberFormat="1" applyFont="1" applyFill="1" applyBorder="1" applyAlignment="1" applyProtection="1">
      <alignment horizontal="right"/>
      <protection/>
    </xf>
    <xf numFmtId="164" fontId="3" fillId="0" borderId="10" xfId="53" applyNumberFormat="1" applyFont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44" fontId="3" fillId="0" borderId="10" xfId="72" applyNumberFormat="1" applyFont="1" applyFill="1" applyBorder="1" applyAlignment="1" applyProtection="1">
      <alignment horizontal="right"/>
      <protection/>
    </xf>
    <xf numFmtId="0" fontId="3" fillId="0" borderId="10" xfId="53" applyFont="1" applyFill="1" applyBorder="1" applyAlignment="1">
      <alignment horizontal="left" wrapText="1"/>
      <protection/>
    </xf>
    <xf numFmtId="0" fontId="3" fillId="0" borderId="10" xfId="59" applyNumberFormat="1" applyFont="1" applyBorder="1" applyAlignment="1">
      <alignment wrapText="1"/>
      <protection/>
    </xf>
    <xf numFmtId="0" fontId="3" fillId="0" borderId="10" xfId="59" applyNumberFormat="1" applyFont="1" applyBorder="1">
      <alignment/>
      <protection/>
    </xf>
    <xf numFmtId="14" fontId="3" fillId="0" borderId="10" xfId="59" applyNumberFormat="1" applyFont="1" applyBorder="1" applyAlignment="1">
      <alignment horizontal="center"/>
      <protection/>
    </xf>
    <xf numFmtId="164" fontId="3" fillId="0" borderId="10" xfId="59" applyNumberFormat="1" applyFont="1" applyBorder="1" applyAlignment="1">
      <alignment horizontal="right"/>
      <protection/>
    </xf>
    <xf numFmtId="0" fontId="3" fillId="0" borderId="51" xfId="53" applyFont="1" applyBorder="1">
      <alignment/>
      <protection/>
    </xf>
    <xf numFmtId="0" fontId="3" fillId="0" borderId="41" xfId="53" applyFont="1" applyFill="1" applyBorder="1" applyAlignment="1">
      <alignment wrapText="1"/>
      <protection/>
    </xf>
    <xf numFmtId="0" fontId="3" fillId="0" borderId="41" xfId="53" applyFont="1" applyFill="1" applyBorder="1">
      <alignment/>
      <protection/>
    </xf>
    <xf numFmtId="0" fontId="3" fillId="0" borderId="41" xfId="53" applyFont="1" applyFill="1" applyBorder="1" applyAlignment="1">
      <alignment horizontal="center"/>
      <protection/>
    </xf>
    <xf numFmtId="44" fontId="3" fillId="0" borderId="41" xfId="72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64" fontId="3" fillId="0" borderId="10" xfId="7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Border="1">
      <alignment/>
      <protection/>
    </xf>
    <xf numFmtId="0" fontId="3" fillId="0" borderId="0" xfId="59" applyFont="1" applyBorder="1" applyAlignment="1">
      <alignment horizontal="left" vertical="center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164" fontId="3" fillId="0" borderId="54" xfId="73" applyNumberFormat="1" applyFont="1" applyFill="1" applyBorder="1" applyAlignment="1" applyProtection="1">
      <alignment horizontal="right" vertical="center" wrapText="1"/>
      <protection/>
    </xf>
    <xf numFmtId="0" fontId="2" fillId="27" borderId="55" xfId="59" applyFont="1" applyFill="1" applyBorder="1" applyAlignment="1">
      <alignment horizontal="center"/>
      <protection/>
    </xf>
    <xf numFmtId="0" fontId="2" fillId="27" borderId="55" xfId="59" applyFont="1" applyFill="1" applyBorder="1" applyAlignment="1">
      <alignment horizontal="left" vertical="center" wrapText="1"/>
      <protection/>
    </xf>
    <xf numFmtId="0" fontId="2" fillId="27" borderId="55" xfId="59" applyFont="1" applyFill="1" applyBorder="1" applyAlignment="1">
      <alignment horizontal="center" vertical="center" wrapText="1"/>
      <protection/>
    </xf>
    <xf numFmtId="164" fontId="2" fillId="27" borderId="35" xfId="59" applyNumberFormat="1" applyFont="1" applyFill="1" applyBorder="1" applyAlignment="1">
      <alignment horizontal="right" vertical="center" wrapText="1"/>
      <protection/>
    </xf>
    <xf numFmtId="0" fontId="3" fillId="27" borderId="36" xfId="59" applyFont="1" applyFill="1" applyBorder="1" applyAlignment="1">
      <alignment horizontal="left" vertical="center" wrapText="1"/>
      <protection/>
    </xf>
    <xf numFmtId="0" fontId="1" fillId="0" borderId="0" xfId="59" applyAlignment="1">
      <alignment wrapText="1"/>
      <protection/>
    </xf>
    <xf numFmtId="0" fontId="9" fillId="0" borderId="0" xfId="59" applyFont="1">
      <alignment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1" fillId="0" borderId="10" xfId="59" applyBorder="1">
      <alignment/>
      <protection/>
    </xf>
    <xf numFmtId="4" fontId="1" fillId="0" borderId="10" xfId="59" applyNumberFormat="1" applyBorder="1" applyAlignment="1">
      <alignment horizontal="right"/>
      <protection/>
    </xf>
    <xf numFmtId="4" fontId="1" fillId="0" borderId="0" xfId="59" applyNumberFormat="1" applyBorder="1" applyAlignment="1">
      <alignment horizontal="right"/>
      <protection/>
    </xf>
    <xf numFmtId="0" fontId="1" fillId="0" borderId="0" xfId="59" applyFill="1" applyBorder="1" applyAlignment="1">
      <alignment horizontal="right"/>
      <protection/>
    </xf>
    <xf numFmtId="4" fontId="9" fillId="0" borderId="0" xfId="59" applyNumberFormat="1" applyFont="1" applyAlignment="1">
      <alignment wrapText="1"/>
      <protection/>
    </xf>
    <xf numFmtId="0" fontId="1" fillId="20" borderId="12" xfId="60" applyFill="1" applyBorder="1">
      <alignment/>
      <protection/>
    </xf>
    <xf numFmtId="0" fontId="1" fillId="20" borderId="13" xfId="60" applyFill="1" applyBorder="1">
      <alignment/>
      <protection/>
    </xf>
    <xf numFmtId="0" fontId="1" fillId="0" borderId="0" xfId="60">
      <alignment/>
      <protection/>
    </xf>
    <xf numFmtId="0" fontId="15" fillId="0" borderId="0" xfId="60" applyFont="1">
      <alignment/>
      <protection/>
    </xf>
    <xf numFmtId="0" fontId="13" fillId="0" borderId="56" xfId="60" applyFont="1" applyFill="1" applyBorder="1" applyAlignment="1">
      <alignment horizontal="center" vertical="center" wrapText="1"/>
      <protection/>
    </xf>
    <xf numFmtId="0" fontId="48" fillId="0" borderId="56" xfId="60" applyNumberFormat="1" applyFont="1" applyFill="1" applyBorder="1" applyAlignment="1">
      <alignment horizontal="center" vertical="center" wrapText="1"/>
      <protection/>
    </xf>
    <xf numFmtId="0" fontId="1" fillId="0" borderId="0" xfId="60" applyAlignment="1">
      <alignment vertical="center" wrapText="1"/>
      <protection/>
    </xf>
    <xf numFmtId="0" fontId="49" fillId="0" borderId="19" xfId="60" applyNumberFormat="1" applyFont="1" applyFill="1" applyBorder="1" applyAlignment="1" applyProtection="1">
      <alignment horizontal="center" vertical="center" wrapText="1"/>
      <protection/>
    </xf>
    <xf numFmtId="0" fontId="50" fillId="0" borderId="19" xfId="60" applyNumberFormat="1" applyFont="1" applyFill="1" applyBorder="1" applyAlignment="1" applyProtection="1">
      <alignment horizontal="left" vertical="center" wrapText="1"/>
      <protection/>
    </xf>
    <xf numFmtId="3" fontId="1" fillId="0" borderId="19" xfId="60" applyNumberFormat="1" applyFont="1" applyBorder="1" applyAlignment="1">
      <alignment vertical="center" wrapText="1"/>
      <protection/>
    </xf>
    <xf numFmtId="0" fontId="51" fillId="0" borderId="57" xfId="60" applyFont="1" applyBorder="1" applyAlignment="1">
      <alignment vertical="center" wrapText="1"/>
      <protection/>
    </xf>
    <xf numFmtId="0" fontId="43" fillId="0" borderId="24" xfId="60" applyFont="1" applyBorder="1" applyAlignment="1">
      <alignment vertical="center" wrapText="1"/>
      <protection/>
    </xf>
    <xf numFmtId="0" fontId="49" fillId="0" borderId="10" xfId="60" applyNumberFormat="1" applyFont="1" applyFill="1" applyBorder="1" applyAlignment="1" applyProtection="1">
      <alignment horizontal="center" vertical="center" wrapText="1"/>
      <protection/>
    </xf>
    <xf numFmtId="0" fontId="50" fillId="0" borderId="10" xfId="60" applyNumberFormat="1" applyFont="1" applyFill="1" applyBorder="1" applyAlignment="1" applyProtection="1">
      <alignment horizontal="left" vertical="center" wrapText="1"/>
      <protection/>
    </xf>
    <xf numFmtId="3" fontId="1" fillId="0" borderId="10" xfId="60" applyNumberFormat="1" applyFont="1" applyBorder="1" applyAlignment="1">
      <alignment vertical="center" wrapText="1"/>
      <protection/>
    </xf>
    <xf numFmtId="0" fontId="51" fillId="0" borderId="22" xfId="60" applyFont="1" applyBorder="1" applyAlignment="1">
      <alignment vertical="center" wrapText="1"/>
      <protection/>
    </xf>
    <xf numFmtId="0" fontId="49" fillId="0" borderId="41" xfId="60" applyNumberFormat="1" applyFont="1" applyFill="1" applyBorder="1" applyAlignment="1" applyProtection="1">
      <alignment horizontal="center" vertical="center" wrapText="1"/>
      <protection/>
    </xf>
    <xf numFmtId="0" fontId="50" fillId="0" borderId="41" xfId="60" applyNumberFormat="1" applyFont="1" applyFill="1" applyBorder="1" applyAlignment="1" applyProtection="1">
      <alignment horizontal="left" vertical="center" wrapText="1"/>
      <protection/>
    </xf>
    <xf numFmtId="3" fontId="1" fillId="0" borderId="41" xfId="60" applyNumberFormat="1" applyFont="1" applyBorder="1" applyAlignment="1">
      <alignment vertical="center" wrapText="1"/>
      <protection/>
    </xf>
    <xf numFmtId="0" fontId="51" fillId="0" borderId="49" xfId="60" applyFont="1" applyBorder="1" applyAlignment="1">
      <alignment vertical="center" wrapText="1"/>
      <protection/>
    </xf>
    <xf numFmtId="0" fontId="43" fillId="0" borderId="50" xfId="60" applyFont="1" applyBorder="1" applyAlignment="1">
      <alignment vertical="center" wrapText="1"/>
      <protection/>
    </xf>
    <xf numFmtId="3" fontId="12" fillId="0" borderId="58" xfId="60" applyNumberFormat="1" applyFont="1" applyBorder="1" applyAlignment="1">
      <alignment vertical="center" wrapText="1"/>
      <protection/>
    </xf>
    <xf numFmtId="0" fontId="51" fillId="0" borderId="59" xfId="60" applyFont="1" applyBorder="1" applyAlignment="1">
      <alignment vertical="center" wrapText="1"/>
      <protection/>
    </xf>
    <xf numFmtId="0" fontId="52" fillId="0" borderId="60" xfId="60" applyFont="1" applyBorder="1" applyAlignment="1">
      <alignment vertical="center" wrapText="1"/>
      <protection/>
    </xf>
    <xf numFmtId="0" fontId="43" fillId="0" borderId="19" xfId="60" applyNumberFormat="1" applyFont="1" applyFill="1" applyBorder="1" applyAlignment="1" applyProtection="1">
      <alignment horizontal="left" vertical="center" wrapText="1"/>
      <protection/>
    </xf>
    <xf numFmtId="3" fontId="1" fillId="0" borderId="19" xfId="60" applyNumberFormat="1" applyFont="1" applyBorder="1" applyAlignment="1">
      <alignment vertical="center" wrapText="1"/>
      <protection/>
    </xf>
    <xf numFmtId="0" fontId="43" fillId="0" borderId="61" xfId="60" applyFont="1" applyBorder="1" applyAlignment="1">
      <alignment vertical="center" wrapText="1"/>
      <protection/>
    </xf>
    <xf numFmtId="0" fontId="43" fillId="0" borderId="19" xfId="60" applyNumberFormat="1" applyFont="1" applyFill="1" applyBorder="1" applyAlignment="1" applyProtection="1">
      <alignment horizontal="left" vertical="center" wrapText="1"/>
      <protection/>
    </xf>
    <xf numFmtId="0" fontId="43" fillId="0" borderId="10" xfId="60" applyNumberFormat="1" applyFont="1" applyFill="1" applyBorder="1" applyAlignment="1" applyProtection="1">
      <alignment horizontal="left" vertical="center" wrapText="1"/>
      <protection/>
    </xf>
    <xf numFmtId="3" fontId="1" fillId="0" borderId="10" xfId="60" applyNumberFormat="1" applyFont="1" applyBorder="1" applyAlignment="1">
      <alignment vertical="center" wrapText="1"/>
      <protection/>
    </xf>
    <xf numFmtId="0" fontId="49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NumberFormat="1" applyFont="1" applyFill="1" applyBorder="1" applyAlignment="1" applyProtection="1">
      <alignment horizontal="left" vertical="center" wrapText="1"/>
      <protection/>
    </xf>
    <xf numFmtId="0" fontId="43" fillId="0" borderId="41" xfId="60" applyNumberFormat="1" applyFont="1" applyFill="1" applyBorder="1" applyAlignment="1" applyProtection="1">
      <alignment horizontal="left" vertical="center" wrapText="1"/>
      <protection/>
    </xf>
    <xf numFmtId="3" fontId="1" fillId="0" borderId="41" xfId="60" applyNumberFormat="1" applyFont="1" applyBorder="1" applyAlignment="1">
      <alignment vertical="center" wrapText="1"/>
      <protection/>
    </xf>
    <xf numFmtId="3" fontId="54" fillId="0" borderId="58" xfId="60" applyNumberFormat="1" applyFont="1" applyBorder="1" applyAlignment="1">
      <alignment vertical="center" wrapText="1"/>
      <protection/>
    </xf>
    <xf numFmtId="0" fontId="55" fillId="0" borderId="59" xfId="60" applyFont="1" applyBorder="1" applyAlignment="1">
      <alignment vertical="center" wrapText="1"/>
      <protection/>
    </xf>
    <xf numFmtId="0" fontId="56" fillId="0" borderId="62" xfId="60" applyFont="1" applyBorder="1" applyAlignment="1">
      <alignment vertical="center" wrapText="1"/>
      <protection/>
    </xf>
    <xf numFmtId="0" fontId="15" fillId="0" borderId="0" xfId="60" applyFont="1" applyAlignment="1">
      <alignment vertical="center" wrapText="1"/>
      <protection/>
    </xf>
    <xf numFmtId="3" fontId="1" fillId="0" borderId="0" xfId="60" applyNumberFormat="1" applyAlignment="1">
      <alignment vertical="center" wrapText="1"/>
      <protection/>
    </xf>
    <xf numFmtId="0" fontId="3" fillId="0" borderId="63" xfId="61" applyFont="1" applyBorder="1" applyAlignment="1">
      <alignment horizontal="center"/>
      <protection/>
    </xf>
    <xf numFmtId="41" fontId="3" fillId="0" borderId="49" xfId="61" applyNumberFormat="1" applyFont="1" applyBorder="1" applyAlignment="1">
      <alignment horizontal="center"/>
      <protection/>
    </xf>
    <xf numFmtId="0" fontId="3" fillId="0" borderId="41" xfId="61" applyNumberFormat="1" applyFont="1" applyBorder="1" applyAlignment="1">
      <alignment horizontal="center" vertical="center"/>
      <protection/>
    </xf>
    <xf numFmtId="0" fontId="7" fillId="0" borderId="41" xfId="0" applyFont="1" applyBorder="1" applyAlignment="1">
      <alignment/>
    </xf>
    <xf numFmtId="44" fontId="3" fillId="0" borderId="41" xfId="69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9" xfId="0" applyFont="1" applyBorder="1" applyAlignment="1">
      <alignment/>
    </xf>
    <xf numFmtId="0" fontId="3" fillId="24" borderId="41" xfId="61" applyNumberFormat="1" applyFont="1" applyFill="1" applyBorder="1" applyAlignment="1">
      <alignment horizontal="center" vertical="center" wrapText="1"/>
      <protection/>
    </xf>
    <xf numFmtId="0" fontId="3" fillId="0" borderId="57" xfId="61" applyFont="1" applyBorder="1" applyAlignment="1">
      <alignment horizontal="center"/>
      <protection/>
    </xf>
    <xf numFmtId="41" fontId="3" fillId="0" borderId="63" xfId="42" applyNumberFormat="1" applyFont="1" applyBorder="1" applyAlignment="1">
      <alignment horizontal="center"/>
    </xf>
    <xf numFmtId="0" fontId="3" fillId="0" borderId="54" xfId="42" applyNumberFormat="1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44" fontId="3" fillId="0" borderId="54" xfId="69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63" xfId="0" applyFont="1" applyBorder="1" applyAlignment="1">
      <alignment/>
    </xf>
    <xf numFmtId="0" fontId="3" fillId="0" borderId="49" xfId="61" applyFont="1" applyBorder="1" applyAlignment="1">
      <alignment horizontal="center"/>
      <protection/>
    </xf>
    <xf numFmtId="41" fontId="3" fillId="0" borderId="41" xfId="61" applyNumberFormat="1" applyFont="1" applyBorder="1" applyAlignment="1">
      <alignment horizontal="center"/>
      <protection/>
    </xf>
    <xf numFmtId="44" fontId="3" fillId="0" borderId="41" xfId="69" applyFont="1" applyBorder="1" applyAlignment="1" quotePrefix="1">
      <alignment horizontal="center" vertical="center"/>
    </xf>
    <xf numFmtId="41" fontId="3" fillId="0" borderId="54" xfId="61" applyNumberFormat="1" applyFont="1" applyBorder="1" applyAlignment="1">
      <alignment horizontal="center"/>
      <protection/>
    </xf>
    <xf numFmtId="0" fontId="3" fillId="0" borderId="54" xfId="61" applyNumberFormat="1" applyFont="1" applyBorder="1" applyAlignment="1">
      <alignment horizontal="center" vertical="center"/>
      <protection/>
    </xf>
    <xf numFmtId="44" fontId="3" fillId="0" borderId="54" xfId="69" applyFont="1" applyBorder="1" applyAlignment="1" quotePrefix="1">
      <alignment horizontal="center" vertical="center"/>
    </xf>
    <xf numFmtId="41" fontId="3" fillId="0" borderId="49" xfId="42" applyNumberFormat="1" applyFont="1" applyBorder="1" applyAlignment="1">
      <alignment horizontal="center"/>
    </xf>
    <xf numFmtId="0" fontId="3" fillId="0" borderId="41" xfId="42" applyNumberFormat="1" applyFont="1" applyBorder="1" applyAlignment="1">
      <alignment horizontal="center" vertical="center"/>
    </xf>
    <xf numFmtId="44" fontId="3" fillId="0" borderId="41" xfId="69" applyFont="1" applyBorder="1" applyAlignment="1">
      <alignment horizontal="center" vertical="center"/>
    </xf>
    <xf numFmtId="41" fontId="3" fillId="0" borderId="63" xfId="61" applyNumberFormat="1" applyFont="1" applyBorder="1" applyAlignment="1">
      <alignment horizontal="center"/>
      <protection/>
    </xf>
    <xf numFmtId="44" fontId="3" fillId="0" borderId="41" xfId="69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41" fontId="3" fillId="0" borderId="57" xfId="61" applyNumberFormat="1" applyFont="1" applyBorder="1" applyAlignment="1">
      <alignment horizont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44" fontId="3" fillId="0" borderId="19" xfId="69" applyFont="1" applyBorder="1" applyAlignment="1" quotePrefix="1">
      <alignment horizontal="center" vertical="center"/>
    </xf>
    <xf numFmtId="0" fontId="7" fillId="0" borderId="43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54" xfId="61" applyFont="1" applyBorder="1" applyAlignment="1">
      <alignment horizontal="center"/>
      <protection/>
    </xf>
    <xf numFmtId="0" fontId="3" fillId="0" borderId="49" xfId="61" applyNumberFormat="1" applyFont="1" applyBorder="1" applyAlignment="1">
      <alignment horizontal="center" vertical="center"/>
      <protection/>
    </xf>
    <xf numFmtId="44" fontId="3" fillId="0" borderId="54" xfId="69" applyFont="1" applyBorder="1" applyAlignment="1">
      <alignment vertical="center"/>
    </xf>
    <xf numFmtId="0" fontId="3" fillId="0" borderId="19" xfId="61" applyFont="1" applyBorder="1" applyAlignment="1">
      <alignment horizontal="center"/>
      <protection/>
    </xf>
    <xf numFmtId="41" fontId="3" fillId="0" borderId="57" xfId="42" applyNumberFormat="1" applyFont="1" applyBorder="1" applyAlignment="1">
      <alignment horizontal="center"/>
    </xf>
    <xf numFmtId="0" fontId="3" fillId="0" borderId="57" xfId="42" applyNumberFormat="1" applyFont="1" applyBorder="1" applyAlignment="1">
      <alignment horizontal="center" vertical="center"/>
    </xf>
    <xf numFmtId="44" fontId="3" fillId="0" borderId="19" xfId="69" applyFont="1" applyBorder="1" applyAlignment="1">
      <alignment horizontal="center" vertical="center"/>
    </xf>
    <xf numFmtId="0" fontId="3" fillId="0" borderId="41" xfId="61" applyFont="1" applyBorder="1" applyAlignment="1">
      <alignment horizontal="center"/>
      <protection/>
    </xf>
    <xf numFmtId="0" fontId="3" fillId="0" borderId="57" xfId="61" applyNumberFormat="1" applyFont="1" applyBorder="1" applyAlignment="1">
      <alignment horizontal="center" vertical="center"/>
      <protection/>
    </xf>
    <xf numFmtId="0" fontId="3" fillId="0" borderId="49" xfId="42" applyNumberFormat="1" applyFont="1" applyBorder="1" applyAlignment="1">
      <alignment horizontal="center" vertical="center"/>
    </xf>
    <xf numFmtId="3" fontId="3" fillId="0" borderId="57" xfId="61" applyNumberFormat="1" applyFont="1" applyBorder="1" applyAlignment="1">
      <alignment horizontal="center"/>
      <protection/>
    </xf>
    <xf numFmtId="0" fontId="3" fillId="0" borderId="63" xfId="61" applyNumberFormat="1" applyFont="1" applyBorder="1" applyAlignment="1">
      <alignment horizontal="center" vertical="center"/>
      <protection/>
    </xf>
    <xf numFmtId="44" fontId="3" fillId="0" borderId="64" xfId="69" applyFont="1" applyBorder="1" applyAlignment="1" quotePrefix="1">
      <alignment horizontal="center" vertical="center"/>
    </xf>
    <xf numFmtId="44" fontId="3" fillId="0" borderId="61" xfId="69" applyFont="1" applyBorder="1" applyAlignment="1" quotePrefix="1">
      <alignment horizontal="center" vertical="center"/>
    </xf>
    <xf numFmtId="44" fontId="3" fillId="0" borderId="54" xfId="69" applyFont="1" applyBorder="1" applyAlignment="1">
      <alignment horizontal="center"/>
    </xf>
    <xf numFmtId="44" fontId="3" fillId="0" borderId="19" xfId="69" applyFont="1" applyBorder="1" applyAlignment="1" quotePrefix="1">
      <alignment horizontal="center"/>
    </xf>
    <xf numFmtId="44" fontId="3" fillId="0" borderId="54" xfId="69" applyFont="1" applyBorder="1" applyAlignment="1" quotePrefix="1">
      <alignment horizontal="center"/>
    </xf>
    <xf numFmtId="1" fontId="3" fillId="0" borderId="63" xfId="61" applyNumberFormat="1" applyFont="1" applyBorder="1" applyAlignment="1">
      <alignment horizontal="center"/>
      <protection/>
    </xf>
    <xf numFmtId="44" fontId="3" fillId="0" borderId="41" xfId="69" applyFont="1" applyBorder="1" applyAlignment="1" quotePrefix="1">
      <alignment horizontal="center"/>
    </xf>
    <xf numFmtId="1" fontId="3" fillId="0" borderId="57" xfId="61" applyNumberFormat="1" applyFont="1" applyBorder="1" applyAlignment="1">
      <alignment horizontal="center"/>
      <protection/>
    </xf>
    <xf numFmtId="0" fontId="3" fillId="24" borderId="41" xfId="61" applyFont="1" applyFill="1" applyBorder="1" applyAlignment="1">
      <alignment horizontal="center"/>
      <protection/>
    </xf>
    <xf numFmtId="1" fontId="3" fillId="24" borderId="49" xfId="42" applyNumberFormat="1" applyFont="1" applyFill="1" applyBorder="1" applyAlignment="1">
      <alignment horizontal="center"/>
    </xf>
    <xf numFmtId="0" fontId="3" fillId="24" borderId="49" xfId="42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/>
    </xf>
    <xf numFmtId="44" fontId="3" fillId="24" borderId="41" xfId="69" applyFont="1" applyFill="1" applyBorder="1" applyAlignment="1">
      <alignment horizontal="center"/>
    </xf>
    <xf numFmtId="0" fontId="3" fillId="24" borderId="19" xfId="61" applyFont="1" applyFill="1" applyBorder="1" applyAlignment="1">
      <alignment horizontal="center"/>
      <protection/>
    </xf>
    <xf numFmtId="1" fontId="3" fillId="24" borderId="57" xfId="61" applyNumberFormat="1" applyFont="1" applyFill="1" applyBorder="1" applyAlignment="1">
      <alignment horizontal="center"/>
      <protection/>
    </xf>
    <xf numFmtId="0" fontId="3" fillId="24" borderId="57" xfId="61" applyNumberFormat="1" applyFont="1" applyFill="1" applyBorder="1" applyAlignment="1">
      <alignment horizontal="center" vertical="center"/>
      <protection/>
    </xf>
    <xf numFmtId="44" fontId="3" fillId="24" borderId="19" xfId="69" applyFont="1" applyFill="1" applyBorder="1" applyAlignment="1" quotePrefix="1">
      <alignment horizontal="center"/>
    </xf>
    <xf numFmtId="0" fontId="3" fillId="0" borderId="54" xfId="61" applyFont="1" applyBorder="1" applyAlignment="1">
      <alignment horizontal="center" wrapText="1"/>
      <protection/>
    </xf>
    <xf numFmtId="1" fontId="3" fillId="0" borderId="54" xfId="61" applyNumberFormat="1" applyFont="1" applyBorder="1" applyAlignment="1">
      <alignment horizontal="center"/>
      <protection/>
    </xf>
    <xf numFmtId="1" fontId="3" fillId="0" borderId="49" xfId="61" applyNumberFormat="1" applyFont="1" applyBorder="1" applyAlignment="1">
      <alignment horizontal="center"/>
      <protection/>
    </xf>
    <xf numFmtId="44" fontId="3" fillId="0" borderId="49" xfId="69" applyFont="1" applyBorder="1" applyAlignment="1" quotePrefix="1">
      <alignment horizontal="center"/>
    </xf>
    <xf numFmtId="44" fontId="3" fillId="0" borderId="63" xfId="69" applyFont="1" applyBorder="1" applyAlignment="1" quotePrefix="1">
      <alignment horizontal="center"/>
    </xf>
    <xf numFmtId="1" fontId="3" fillId="0" borderId="41" xfId="61" applyNumberFormat="1" applyFont="1" applyBorder="1" applyAlignment="1">
      <alignment horizontal="center" wrapText="1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wrapText="1"/>
      <protection/>
    </xf>
    <xf numFmtId="41" fontId="3" fillId="0" borderId="10" xfId="61" applyNumberFormat="1" applyFont="1" applyBorder="1" applyAlignment="1">
      <alignment horizontal="center" vertical="center" wrapText="1"/>
      <protection/>
    </xf>
    <xf numFmtId="0" fontId="3" fillId="0" borderId="23" xfId="61" applyNumberFormat="1" applyFont="1" applyBorder="1" applyAlignment="1">
      <alignment horizontal="center" vertical="center"/>
      <protection/>
    </xf>
    <xf numFmtId="44" fontId="3" fillId="0" borderId="10" xfId="69" applyFont="1" applyBorder="1" applyAlignment="1" quotePrefix="1">
      <alignment horizontal="center"/>
    </xf>
    <xf numFmtId="0" fontId="3" fillId="0" borderId="63" xfId="61" applyFont="1" applyBorder="1" applyAlignment="1">
      <alignment horizontal="center" vertical="center"/>
      <protection/>
    </xf>
    <xf numFmtId="44" fontId="3" fillId="0" borderId="63" xfId="69" applyFont="1" applyBorder="1" applyAlignment="1">
      <alignment/>
    </xf>
    <xf numFmtId="0" fontId="3" fillId="24" borderId="41" xfId="61" applyFont="1" applyFill="1" applyBorder="1" applyAlignment="1">
      <alignment horizontal="center" vertical="center" wrapText="1"/>
      <protection/>
    </xf>
    <xf numFmtId="0" fontId="3" fillId="0" borderId="57" xfId="61" applyFont="1" applyBorder="1" applyAlignment="1">
      <alignment horizontal="center" vertical="center"/>
      <protection/>
    </xf>
    <xf numFmtId="44" fontId="3" fillId="0" borderId="57" xfId="69" applyFont="1" applyBorder="1" applyAlignment="1">
      <alignment/>
    </xf>
    <xf numFmtId="0" fontId="3" fillId="24" borderId="19" xfId="61" applyFont="1" applyFill="1" applyBorder="1" applyAlignment="1">
      <alignment horizontal="center" vertical="center" wrapText="1"/>
      <protection/>
    </xf>
    <xf numFmtId="0" fontId="3" fillId="0" borderId="49" xfId="61" applyFont="1" applyBorder="1" applyAlignment="1">
      <alignment horizontal="center" vertical="center"/>
      <protection/>
    </xf>
    <xf numFmtId="44" fontId="3" fillId="0" borderId="54" xfId="69" applyFont="1" applyBorder="1" applyAlignment="1">
      <alignment/>
    </xf>
    <xf numFmtId="44" fontId="3" fillId="0" borderId="54" xfId="69" applyFont="1" applyBorder="1" applyAlignment="1">
      <alignment horizontal="right"/>
    </xf>
    <xf numFmtId="0" fontId="3" fillId="0" borderId="17" xfId="61" applyFont="1" applyBorder="1" applyAlignment="1">
      <alignment horizontal="center"/>
      <protection/>
    </xf>
    <xf numFmtId="0" fontId="3" fillId="0" borderId="49" xfId="61" applyFont="1" applyBorder="1" applyAlignment="1">
      <alignment vertical="center"/>
      <protection/>
    </xf>
    <xf numFmtId="44" fontId="3" fillId="0" borderId="50" xfId="69" applyFont="1" applyBorder="1" applyAlignment="1">
      <alignment horizontal="center"/>
    </xf>
    <xf numFmtId="44" fontId="3" fillId="0" borderId="61" xfId="69" applyFont="1" applyBorder="1" applyAlignment="1">
      <alignment horizontal="right"/>
    </xf>
    <xf numFmtId="0" fontId="3" fillId="24" borderId="54" xfId="61" applyFont="1" applyFill="1" applyBorder="1" applyAlignment="1">
      <alignment horizontal="center"/>
      <protection/>
    </xf>
    <xf numFmtId="0" fontId="3" fillId="24" borderId="0" xfId="61" applyFont="1" applyFill="1" applyBorder="1" applyAlignment="1">
      <alignment horizontal="center"/>
      <protection/>
    </xf>
    <xf numFmtId="0" fontId="3" fillId="24" borderId="63" xfId="61" applyFont="1" applyFill="1" applyBorder="1" applyAlignment="1">
      <alignment horizontal="center" vertical="center"/>
      <protection/>
    </xf>
    <xf numFmtId="44" fontId="3" fillId="24" borderId="54" xfId="69" applyFont="1" applyFill="1" applyBorder="1" applyAlignment="1">
      <alignment/>
    </xf>
    <xf numFmtId="0" fontId="3" fillId="24" borderId="57" xfId="61" applyFont="1" applyFill="1" applyBorder="1" applyAlignment="1">
      <alignment horizontal="center"/>
      <protection/>
    </xf>
    <xf numFmtId="0" fontId="3" fillId="24" borderId="57" xfId="61" applyFont="1" applyFill="1" applyBorder="1" applyAlignment="1">
      <alignment horizontal="center" vertical="center"/>
      <protection/>
    </xf>
    <xf numFmtId="44" fontId="3" fillId="24" borderId="19" xfId="69" applyFont="1" applyFill="1" applyBorder="1" applyAlignment="1">
      <alignment/>
    </xf>
    <xf numFmtId="0" fontId="3" fillId="24" borderId="49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44" fontId="3" fillId="0" borderId="19" xfId="69" applyFont="1" applyBorder="1" applyAlignment="1">
      <alignment vertical="center"/>
    </xf>
    <xf numFmtId="44" fontId="3" fillId="0" borderId="64" xfId="69" applyFont="1" applyBorder="1" applyAlignment="1">
      <alignment vertical="center"/>
    </xf>
    <xf numFmtId="44" fontId="3" fillId="0" borderId="61" xfId="69" applyFont="1" applyBorder="1" applyAlignment="1">
      <alignment vertical="center"/>
    </xf>
    <xf numFmtId="0" fontId="3" fillId="24" borderId="41" xfId="61" applyFont="1" applyFill="1" applyBorder="1" applyAlignment="1">
      <alignment horizontal="center" vertical="center"/>
      <protection/>
    </xf>
    <xf numFmtId="0" fontId="3" fillId="24" borderId="17" xfId="61" applyFont="1" applyFill="1" applyBorder="1" applyAlignment="1">
      <alignment horizontal="center" vertical="center"/>
      <protection/>
    </xf>
    <xf numFmtId="0" fontId="3" fillId="24" borderId="49" xfId="61" applyFont="1" applyFill="1" applyBorder="1" applyAlignment="1">
      <alignment horizontal="center"/>
      <protection/>
    </xf>
    <xf numFmtId="44" fontId="3" fillId="24" borderId="41" xfId="69" applyFont="1" applyFill="1" applyBorder="1" applyAlignment="1">
      <alignment vertical="center"/>
    </xf>
    <xf numFmtId="0" fontId="3" fillId="24" borderId="19" xfId="61" applyFont="1" applyFill="1" applyBorder="1" applyAlignment="1">
      <alignment horizontal="center" vertical="center"/>
      <protection/>
    </xf>
    <xf numFmtId="0" fontId="7" fillId="24" borderId="19" xfId="0" applyFont="1" applyFill="1" applyBorder="1" applyAlignment="1">
      <alignment/>
    </xf>
    <xf numFmtId="44" fontId="3" fillId="24" borderId="19" xfId="69" applyFont="1" applyFill="1" applyBorder="1" applyAlignment="1">
      <alignment vertical="center"/>
    </xf>
    <xf numFmtId="44" fontId="3" fillId="0" borderId="63" xfId="69" applyFont="1" applyBorder="1" applyAlignment="1">
      <alignment vertical="center"/>
    </xf>
    <xf numFmtId="44" fontId="3" fillId="0" borderId="57" xfId="69" applyFont="1" applyBorder="1" applyAlignment="1">
      <alignment vertical="center"/>
    </xf>
    <xf numFmtId="0" fontId="3" fillId="0" borderId="41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7" fillId="0" borderId="41" xfId="0" applyFont="1" applyFill="1" applyBorder="1" applyAlignment="1">
      <alignment/>
    </xf>
    <xf numFmtId="44" fontId="3" fillId="0" borderId="49" xfId="69" applyFont="1" applyFill="1" applyBorder="1" applyAlignment="1">
      <alignment vertical="center"/>
    </xf>
    <xf numFmtId="0" fontId="7" fillId="24" borderId="10" xfId="0" applyFont="1" applyFill="1" applyBorder="1" applyAlignment="1">
      <alignment/>
    </xf>
    <xf numFmtId="0" fontId="2" fillId="20" borderId="10" xfId="55" applyFont="1" applyFill="1" applyBorder="1" applyAlignment="1">
      <alignment vertical="center"/>
      <protection/>
    </xf>
    <xf numFmtId="164" fontId="2" fillId="20" borderId="10" xfId="55" applyNumberFormat="1" applyFont="1" applyFill="1" applyBorder="1" applyAlignment="1">
      <alignment horizontal="right" vertical="center"/>
      <protection/>
    </xf>
    <xf numFmtId="0" fontId="2" fillId="20" borderId="10" xfId="55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0" fontId="3" fillId="0" borderId="10" xfId="6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right"/>
      <protection/>
    </xf>
    <xf numFmtId="0" fontId="3" fillId="0" borderId="10" xfId="61" applyFont="1" applyBorder="1" applyAlignment="1">
      <alignment horizontal="right"/>
      <protection/>
    </xf>
    <xf numFmtId="0" fontId="3" fillId="0" borderId="10" xfId="61" applyFont="1" applyBorder="1" applyAlignment="1">
      <alignment wrapText="1"/>
      <protection/>
    </xf>
    <xf numFmtId="0" fontId="2" fillId="0" borderId="10" xfId="61" applyFont="1" applyBorder="1">
      <alignment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 applyAlignment="1">
      <alignment horizontal="right"/>
      <protection/>
    </xf>
    <xf numFmtId="164" fontId="2" fillId="0" borderId="10" xfId="61" applyNumberFormat="1" applyFont="1" applyBorder="1" applyAlignment="1">
      <alignment horizontal="right"/>
      <protection/>
    </xf>
    <xf numFmtId="43" fontId="3" fillId="0" borderId="10" xfId="61" applyNumberFormat="1" applyFont="1" applyBorder="1" applyAlignment="1">
      <alignment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44" fontId="2" fillId="0" borderId="10" xfId="71" applyFont="1" applyFill="1" applyBorder="1" applyAlignment="1">
      <alignment horizontal="center" vertical="center"/>
    </xf>
    <xf numFmtId="44" fontId="2" fillId="0" borderId="55" xfId="71" applyNumberFormat="1" applyFont="1" applyBorder="1" applyAlignment="1">
      <alignment vertical="center"/>
    </xf>
    <xf numFmtId="44" fontId="3" fillId="0" borderId="10" xfId="0" applyNumberFormat="1" applyFont="1" applyFill="1" applyBorder="1" applyAlignment="1">
      <alignment horizontal="center" vertical="center"/>
    </xf>
    <xf numFmtId="43" fontId="3" fillId="0" borderId="15" xfId="61" applyNumberFormat="1" applyFont="1" applyBorder="1" applyAlignment="1">
      <alignment horizontal="center" vertical="center"/>
      <protection/>
    </xf>
    <xf numFmtId="43" fontId="3" fillId="0" borderId="10" xfId="61" applyNumberFormat="1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71" applyNumberFormat="1" applyFont="1" applyFill="1" applyBorder="1" applyAlignment="1">
      <alignment vertical="center"/>
    </xf>
    <xf numFmtId="166" fontId="3" fillId="0" borderId="10" xfId="52" applyNumberFormat="1" applyFont="1" applyFill="1" applyBorder="1">
      <alignment/>
      <protection/>
    </xf>
    <xf numFmtId="44" fontId="3" fillId="0" borderId="65" xfId="71" applyFont="1" applyFill="1" applyBorder="1" applyAlignment="1">
      <alignment vertical="center"/>
    </xf>
    <xf numFmtId="0" fontId="3" fillId="0" borderId="10" xfId="71" applyNumberFormat="1" applyFont="1" applyBorder="1" applyAlignment="1">
      <alignment vertical="center"/>
    </xf>
    <xf numFmtId="0" fontId="3" fillId="0" borderId="19" xfId="52" applyFont="1" applyFill="1" applyBorder="1" applyAlignment="1">
      <alignment horizontal="left" vertical="center"/>
      <protection/>
    </xf>
    <xf numFmtId="0" fontId="3" fillId="28" borderId="66" xfId="52" applyFont="1" applyFill="1" applyBorder="1" applyAlignment="1">
      <alignment horizontal="left" vertical="center"/>
      <protection/>
    </xf>
    <xf numFmtId="168" fontId="3" fillId="28" borderId="66" xfId="52" applyNumberFormat="1" applyFont="1" applyFill="1" applyBorder="1" applyAlignment="1">
      <alignment horizontal="right" vertical="center" wrapText="1"/>
      <protection/>
    </xf>
    <xf numFmtId="0" fontId="3" fillId="0" borderId="65" xfId="71" applyNumberFormat="1" applyFont="1" applyFill="1" applyBorder="1" applyAlignment="1">
      <alignment vertical="center"/>
    </xf>
    <xf numFmtId="0" fontId="3" fillId="0" borderId="21" xfId="52" applyFont="1" applyFill="1" applyBorder="1" applyAlignment="1">
      <alignment horizontal="left" vertical="center"/>
      <protection/>
    </xf>
    <xf numFmtId="167" fontId="7" fillId="0" borderId="21" xfId="58" applyNumberFormat="1" applyFont="1" applyFill="1" applyBorder="1" applyAlignment="1">
      <alignment horizontal="right" vertical="center" wrapText="1"/>
      <protection/>
    </xf>
    <xf numFmtId="167" fontId="3" fillId="0" borderId="21" xfId="58" applyNumberFormat="1" applyFont="1" applyFill="1" applyBorder="1" applyAlignment="1">
      <alignment horizontal="right" vertical="center" wrapText="1"/>
      <protection/>
    </xf>
    <xf numFmtId="0" fontId="3" fillId="0" borderId="21" xfId="71" applyNumberFormat="1" applyFont="1" applyFill="1" applyBorder="1" applyAlignment="1">
      <alignment vertical="center"/>
    </xf>
    <xf numFmtId="44" fontId="3" fillId="0" borderId="21" xfId="71" applyFont="1" applyFill="1" applyBorder="1" applyAlignment="1">
      <alignment vertical="center"/>
    </xf>
    <xf numFmtId="0" fontId="3" fillId="0" borderId="19" xfId="57" applyFont="1" applyFill="1" applyBorder="1" applyAlignment="1">
      <alignment horizontal="center" vertical="center" wrapText="1"/>
      <protection/>
    </xf>
    <xf numFmtId="44" fontId="7" fillId="0" borderId="10" xfId="58" applyNumberFormat="1" applyFont="1" applyFill="1" applyBorder="1" applyAlignment="1">
      <alignment horizontal="right" vertical="center" wrapText="1"/>
      <protection/>
    </xf>
    <xf numFmtId="0" fontId="3" fillId="0" borderId="41" xfId="52" applyFont="1" applyFill="1" applyBorder="1" applyAlignment="1">
      <alignment horizontal="left" vertical="center"/>
      <protection/>
    </xf>
    <xf numFmtId="44" fontId="7" fillId="0" borderId="41" xfId="58" applyNumberFormat="1" applyFont="1" applyFill="1" applyBorder="1" applyAlignment="1">
      <alignment horizontal="right" vertical="center" wrapText="1"/>
      <protection/>
    </xf>
    <xf numFmtId="0" fontId="3" fillId="0" borderId="51" xfId="71" applyNumberFormat="1" applyFont="1" applyFill="1" applyBorder="1" applyAlignment="1">
      <alignment vertical="center"/>
    </xf>
    <xf numFmtId="44" fontId="3" fillId="0" borderId="51" xfId="71" applyFont="1" applyFill="1" applyBorder="1" applyAlignment="1">
      <alignment vertical="center"/>
    </xf>
    <xf numFmtId="0" fontId="3" fillId="0" borderId="19" xfId="71" applyNumberFormat="1" applyFont="1" applyBorder="1" applyAlignment="1">
      <alignment vertical="center"/>
    </xf>
    <xf numFmtId="44" fontId="3" fillId="0" borderId="19" xfId="71" applyFont="1" applyBorder="1" applyAlignment="1">
      <alignment vertical="center"/>
    </xf>
    <xf numFmtId="0" fontId="6" fillId="20" borderId="22" xfId="0" applyFont="1" applyFill="1" applyBorder="1" applyAlignment="1">
      <alignment horizontal="left"/>
    </xf>
    <xf numFmtId="166" fontId="3" fillId="0" borderId="10" xfId="52" applyNumberFormat="1" applyFont="1" applyFill="1" applyBorder="1" applyAlignment="1">
      <alignment horizontal="right" vertical="center" wrapText="1"/>
      <protection/>
    </xf>
    <xf numFmtId="167" fontId="3" fillId="0" borderId="10" xfId="52" applyNumberFormat="1" applyFont="1" applyFill="1" applyBorder="1" applyAlignment="1">
      <alignment horizontal="right" vertical="center" wrapText="1"/>
      <protection/>
    </xf>
    <xf numFmtId="168" fontId="3" fillId="0" borderId="66" xfId="52" applyNumberFormat="1" applyFont="1" applyFill="1" applyBorder="1" applyAlignment="1">
      <alignment horizontal="right" vertical="center" wrapText="1"/>
      <protection/>
    </xf>
    <xf numFmtId="168" fontId="3" fillId="0" borderId="67" xfId="52" applyNumberFormat="1" applyFont="1" applyFill="1" applyBorder="1" applyAlignment="1">
      <alignment horizontal="right" vertical="center" wrapText="1"/>
      <protection/>
    </xf>
    <xf numFmtId="167" fontId="3" fillId="0" borderId="21" xfId="52" applyNumberFormat="1" applyFont="1" applyFill="1" applyBorder="1" applyAlignment="1">
      <alignment horizontal="right" vertical="center" wrapText="1"/>
      <protection/>
    </xf>
    <xf numFmtId="44" fontId="3" fillId="0" borderId="41" xfId="52" applyNumberFormat="1" applyFont="1" applyFill="1" applyBorder="1" applyAlignment="1">
      <alignment horizontal="right" vertical="center" wrapText="1"/>
      <protection/>
    </xf>
    <xf numFmtId="44" fontId="3" fillId="0" borderId="10" xfId="52" applyNumberFormat="1" applyFont="1" applyFill="1" applyBorder="1" applyAlignment="1">
      <alignment horizontal="right" vertical="center" wrapText="1"/>
      <protection/>
    </xf>
    <xf numFmtId="44" fontId="3" fillId="0" borderId="19" xfId="52" applyNumberFormat="1" applyFont="1" applyFill="1" applyBorder="1" applyAlignment="1">
      <alignment horizontal="right" vertical="center" wrapText="1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166" fontId="15" fillId="28" borderId="10" xfId="52" applyNumberFormat="1" applyFont="1" applyFill="1" applyBorder="1" applyAlignment="1">
      <alignment horizontal="right" vertical="center" wrapText="1"/>
      <protection/>
    </xf>
    <xf numFmtId="166" fontId="15" fillId="0" borderId="10" xfId="52" applyNumberFormat="1" applyFont="1" applyFill="1" applyBorder="1">
      <alignment/>
      <protection/>
    </xf>
    <xf numFmtId="166" fontId="15" fillId="0" borderId="10" xfId="52" applyNumberFormat="1" applyFont="1" applyFill="1" applyBorder="1" applyAlignment="1">
      <alignment wrapText="1"/>
      <protection/>
    </xf>
    <xf numFmtId="0" fontId="57" fillId="0" borderId="0" xfId="0" applyFont="1" applyAlignment="1">
      <alignment/>
    </xf>
    <xf numFmtId="0" fontId="15" fillId="0" borderId="10" xfId="52" applyFont="1" applyFill="1" applyBorder="1" applyAlignment="1">
      <alignment horizontal="left" vertical="center"/>
      <protection/>
    </xf>
    <xf numFmtId="168" fontId="15" fillId="0" borderId="10" xfId="52" applyNumberFormat="1" applyFont="1" applyFill="1" applyBorder="1" applyAlignment="1">
      <alignment horizontal="right" vertical="center" wrapText="1"/>
      <protection/>
    </xf>
    <xf numFmtId="44" fontId="15" fillId="0" borderId="10" xfId="71" applyFont="1" applyFill="1" applyBorder="1" applyAlignment="1">
      <alignment vertical="center"/>
    </xf>
    <xf numFmtId="44" fontId="15" fillId="0" borderId="10" xfId="71" applyFont="1" applyBorder="1" applyAlignment="1">
      <alignment vertical="center"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15" fillId="0" borderId="10" xfId="71" applyNumberFormat="1" applyFont="1" applyFill="1" applyBorder="1" applyAlignment="1">
      <alignment horizontal="right" vertical="center"/>
    </xf>
    <xf numFmtId="44" fontId="3" fillId="20" borderId="10" xfId="0" applyNumberFormat="1" applyFont="1" applyFill="1" applyBorder="1" applyAlignment="1">
      <alignment vertical="center" wrapText="1"/>
    </xf>
    <xf numFmtId="0" fontId="3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0" borderId="10" xfId="71" applyNumberFormat="1" applyFont="1" applyFill="1" applyBorder="1" applyAlignment="1">
      <alignment horizontal="center" vertical="center"/>
    </xf>
    <xf numFmtId="44" fontId="3" fillId="20" borderId="10" xfId="7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right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20" borderId="10" xfId="71" applyNumberFormat="1" applyFont="1" applyFill="1" applyBorder="1" applyAlignment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6" fillId="20" borderId="10" xfId="71" applyNumberFormat="1" applyFont="1" applyFill="1" applyBorder="1" applyAlignment="1">
      <alignment horizontal="center" vertical="center"/>
    </xf>
    <xf numFmtId="44" fontId="16" fillId="20" borderId="10" xfId="71" applyFont="1" applyFill="1" applyBorder="1" applyAlignment="1">
      <alignment horizontal="center" vertical="center"/>
    </xf>
    <xf numFmtId="0" fontId="16" fillId="20" borderId="10" xfId="0" applyNumberFormat="1" applyFont="1" applyFill="1" applyBorder="1" applyAlignment="1">
      <alignment horizontal="right" vertical="center" wrapText="1"/>
    </xf>
    <xf numFmtId="0" fontId="3" fillId="20" borderId="10" xfId="0" applyNumberFormat="1" applyFont="1" applyFill="1" applyBorder="1" applyAlignment="1">
      <alignment horizontal="left" vertical="center" wrapText="1"/>
    </xf>
    <xf numFmtId="0" fontId="7" fillId="20" borderId="10" xfId="0" applyFont="1" applyFill="1" applyBorder="1" applyAlignment="1">
      <alignment/>
    </xf>
    <xf numFmtId="0" fontId="2" fillId="20" borderId="14" xfId="0" applyFont="1" applyFill="1" applyBorder="1" applyAlignment="1">
      <alignment horizontal="left" vertical="center" wrapText="1"/>
    </xf>
    <xf numFmtId="0" fontId="2" fillId="20" borderId="41" xfId="71" applyNumberFormat="1" applyFont="1" applyFill="1" applyBorder="1" applyAlignment="1">
      <alignment horizontal="center" vertical="center"/>
    </xf>
    <xf numFmtId="44" fontId="3" fillId="20" borderId="41" xfId="71" applyFont="1" applyFill="1" applyBorder="1" applyAlignment="1">
      <alignment horizontal="center" vertical="center"/>
    </xf>
    <xf numFmtId="0" fontId="2" fillId="20" borderId="41" xfId="0" applyNumberFormat="1" applyFont="1" applyFill="1" applyBorder="1" applyAlignment="1">
      <alignment horizontal="right" vertical="center" wrapText="1"/>
    </xf>
    <xf numFmtId="0" fontId="2" fillId="20" borderId="10" xfId="0" applyNumberFormat="1" applyFont="1" applyFill="1" applyBorder="1" applyAlignment="1">
      <alignment horizontal="left" vertical="center" wrapText="1"/>
    </xf>
    <xf numFmtId="0" fontId="3" fillId="20" borderId="10" xfId="0" applyNumberFormat="1" applyFont="1" applyFill="1" applyBorder="1" applyAlignment="1">
      <alignment horizontal="left" vertical="center" wrapText="1"/>
    </xf>
    <xf numFmtId="0" fontId="2" fillId="2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8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16" fillId="20" borderId="10" xfId="0" applyNumberFormat="1" applyFont="1" applyFill="1" applyBorder="1" applyAlignment="1">
      <alignment horizontal="left" vertical="center" wrapText="1"/>
    </xf>
    <xf numFmtId="0" fontId="7" fillId="20" borderId="10" xfId="0" applyFont="1" applyFill="1" applyBorder="1" applyAlignment="1">
      <alignment/>
    </xf>
    <xf numFmtId="0" fontId="2" fillId="20" borderId="1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20" borderId="41" xfId="0" applyFont="1" applyFill="1" applyBorder="1" applyAlignment="1">
      <alignment/>
    </xf>
    <xf numFmtId="0" fontId="3" fillId="0" borderId="49" xfId="61" applyNumberFormat="1" applyFont="1" applyBorder="1" applyAlignment="1">
      <alignment horizontal="right"/>
      <protection/>
    </xf>
    <xf numFmtId="0" fontId="3" fillId="0" borderId="49" xfId="61" applyNumberFormat="1" applyFont="1" applyBorder="1" applyAlignment="1">
      <alignment horizontal="center"/>
      <protection/>
    </xf>
    <xf numFmtId="2" fontId="3" fillId="0" borderId="57" xfId="42" applyNumberFormat="1" applyFont="1" applyBorder="1" applyAlignment="1">
      <alignment horizontal="right"/>
    </xf>
    <xf numFmtId="0" fontId="3" fillId="0" borderId="57" xfId="42" applyNumberFormat="1" applyFont="1" applyBorder="1" applyAlignment="1">
      <alignment horizontal="center"/>
    </xf>
    <xf numFmtId="0" fontId="3" fillId="0" borderId="57" xfId="61" applyNumberFormat="1" applyFont="1" applyBorder="1" applyAlignment="1">
      <alignment horizontal="right"/>
      <protection/>
    </xf>
    <xf numFmtId="0" fontId="3" fillId="0" borderId="57" xfId="61" applyNumberFormat="1" applyFont="1" applyBorder="1" applyAlignment="1">
      <alignment horizontal="center"/>
      <protection/>
    </xf>
    <xf numFmtId="0" fontId="3" fillId="0" borderId="49" xfId="42" applyNumberFormat="1" applyFont="1" applyBorder="1" applyAlignment="1">
      <alignment horizontal="right"/>
    </xf>
    <xf numFmtId="0" fontId="3" fillId="0" borderId="49" xfId="42" applyNumberFormat="1" applyFont="1" applyBorder="1" applyAlignment="1">
      <alignment horizontal="center"/>
    </xf>
    <xf numFmtId="0" fontId="3" fillId="0" borderId="57" xfId="42" applyNumberFormat="1" applyFont="1" applyBorder="1" applyAlignment="1">
      <alignment horizontal="right"/>
    </xf>
    <xf numFmtId="2" fontId="3" fillId="0" borderId="57" xfId="61" applyNumberFormat="1" applyFont="1" applyBorder="1" applyAlignment="1">
      <alignment horizontal="right"/>
      <protection/>
    </xf>
    <xf numFmtId="2" fontId="3" fillId="0" borderId="49" xfId="42" applyNumberFormat="1" applyFont="1" applyBorder="1" applyAlignment="1">
      <alignment horizontal="right"/>
    </xf>
    <xf numFmtId="173" fontId="3" fillId="0" borderId="49" xfId="61" applyNumberFormat="1" applyFont="1" applyBorder="1" applyAlignment="1">
      <alignment horizontal="right"/>
      <protection/>
    </xf>
    <xf numFmtId="2" fontId="3" fillId="0" borderId="22" xfId="61" applyNumberFormat="1" applyFont="1" applyBorder="1" applyAlignment="1">
      <alignment horizontal="right"/>
      <protection/>
    </xf>
    <xf numFmtId="0" fontId="3" fillId="0" borderId="22" xfId="61" applyNumberFormat="1" applyFont="1" applyBorder="1" applyAlignment="1">
      <alignment horizontal="center"/>
      <protection/>
    </xf>
    <xf numFmtId="173" fontId="3" fillId="0" borderId="49" xfId="42" applyNumberFormat="1" applyFont="1" applyBorder="1" applyAlignment="1">
      <alignment horizontal="right"/>
    </xf>
    <xf numFmtId="0" fontId="3" fillId="0" borderId="41" xfId="42" applyNumberFormat="1" applyFont="1" applyBorder="1" applyAlignment="1">
      <alignment horizontal="center"/>
    </xf>
    <xf numFmtId="0" fontId="3" fillId="0" borderId="17" xfId="42" applyNumberFormat="1" applyFont="1" applyBorder="1" applyAlignment="1">
      <alignment horizontal="center"/>
    </xf>
    <xf numFmtId="0" fontId="3" fillId="0" borderId="19" xfId="61" applyNumberFormat="1" applyFont="1" applyBorder="1" applyAlignment="1">
      <alignment horizontal="center"/>
      <protection/>
    </xf>
    <xf numFmtId="0" fontId="3" fillId="0" borderId="43" xfId="61" applyNumberFormat="1" applyFont="1" applyBorder="1" applyAlignment="1">
      <alignment horizontal="center"/>
      <protection/>
    </xf>
    <xf numFmtId="2" fontId="3" fillId="0" borderId="22" xfId="42" applyNumberFormat="1" applyFont="1" applyBorder="1" applyAlignment="1">
      <alignment horizontal="right"/>
    </xf>
    <xf numFmtId="0" fontId="3" fillId="0" borderId="22" xfId="42" applyNumberFormat="1" applyFont="1" applyBorder="1" applyAlignment="1">
      <alignment horizontal="center"/>
    </xf>
    <xf numFmtId="0" fontId="2" fillId="0" borderId="49" xfId="61" applyNumberFormat="1" applyFont="1" applyBorder="1" applyAlignment="1">
      <alignment horizontal="right"/>
      <protection/>
    </xf>
    <xf numFmtId="0" fontId="2" fillId="0" borderId="49" xfId="42" applyNumberFormat="1" applyFont="1" applyBorder="1" applyAlignment="1">
      <alignment horizontal="right"/>
    </xf>
    <xf numFmtId="0" fontId="3" fillId="0" borderId="49" xfId="61" applyNumberFormat="1" applyFont="1" applyBorder="1" applyAlignment="1">
      <alignment horizontal="left"/>
      <protection/>
    </xf>
    <xf numFmtId="0" fontId="3" fillId="0" borderId="57" xfId="42" applyNumberFormat="1" applyFont="1" applyBorder="1" applyAlignment="1">
      <alignment horizontal="left"/>
    </xf>
    <xf numFmtId="0" fontId="3" fillId="0" borderId="63" xfId="61" applyNumberFormat="1" applyFont="1" applyBorder="1" applyAlignment="1">
      <alignment horizontal="left"/>
      <protection/>
    </xf>
    <xf numFmtId="0" fontId="3" fillId="0" borderId="41" xfId="61" applyNumberFormat="1" applyFont="1" applyBorder="1" applyAlignment="1">
      <alignment horizontal="left"/>
      <protection/>
    </xf>
    <xf numFmtId="0" fontId="3" fillId="0" borderId="17" xfId="61" applyNumberFormat="1" applyFont="1" applyBorder="1" applyAlignment="1">
      <alignment horizontal="center"/>
      <protection/>
    </xf>
    <xf numFmtId="0" fontId="3" fillId="0" borderId="19" xfId="61" applyNumberFormat="1" applyFont="1" applyBorder="1" applyAlignment="1">
      <alignment horizontal="left"/>
      <protection/>
    </xf>
    <xf numFmtId="0" fontId="3" fillId="0" borderId="63" xfId="61" applyNumberFormat="1" applyFont="1" applyBorder="1" applyAlignment="1">
      <alignment horizontal="right"/>
      <protection/>
    </xf>
    <xf numFmtId="0" fontId="3" fillId="0" borderId="57" xfId="61" applyNumberFormat="1" applyFont="1" applyBorder="1" applyAlignment="1">
      <alignment horizontal="left"/>
      <protection/>
    </xf>
    <xf numFmtId="0" fontId="3" fillId="0" borderId="41" xfId="61" applyNumberFormat="1" applyFont="1" applyBorder="1" applyAlignment="1">
      <alignment horizontal="right"/>
      <protection/>
    </xf>
    <xf numFmtId="0" fontId="3" fillId="0" borderId="41" xfId="61" applyNumberFormat="1" applyFont="1" applyBorder="1" applyAlignment="1">
      <alignment horizontal="center"/>
      <protection/>
    </xf>
    <xf numFmtId="0" fontId="3" fillId="0" borderId="54" xfId="61" applyNumberFormat="1" applyFont="1" applyBorder="1" applyAlignment="1">
      <alignment horizontal="left"/>
      <protection/>
    </xf>
    <xf numFmtId="0" fontId="3" fillId="0" borderId="50" xfId="61" applyNumberFormat="1" applyFont="1" applyBorder="1" applyAlignment="1">
      <alignment horizontal="center"/>
      <protection/>
    </xf>
    <xf numFmtId="0" fontId="3" fillId="0" borderId="61" xfId="61" applyNumberFormat="1" applyFont="1" applyBorder="1" applyAlignment="1">
      <alignment horizontal="center"/>
      <protection/>
    </xf>
    <xf numFmtId="0" fontId="3" fillId="0" borderId="19" xfId="42" applyNumberFormat="1" applyFont="1" applyBorder="1" applyAlignment="1">
      <alignment horizontal="right"/>
    </xf>
    <xf numFmtId="0" fontId="3" fillId="0" borderId="10" xfId="42" applyNumberFormat="1" applyFont="1" applyBorder="1" applyAlignment="1">
      <alignment horizontal="center"/>
    </xf>
    <xf numFmtId="44" fontId="6" fillId="0" borderId="0" xfId="0" applyNumberFormat="1" applyFont="1" applyAlignment="1">
      <alignment/>
    </xf>
    <xf numFmtId="0" fontId="3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44" fontId="7" fillId="0" borderId="0" xfId="0" applyNumberFormat="1" applyFont="1" applyAlignment="1">
      <alignment/>
    </xf>
    <xf numFmtId="0" fontId="2" fillId="0" borderId="0" xfId="61" applyNumberFormat="1" applyFont="1" applyBorder="1" applyAlignment="1">
      <alignment horizontal="center"/>
      <protection/>
    </xf>
    <xf numFmtId="8" fontId="7" fillId="0" borderId="0" xfId="0" applyNumberFormat="1" applyFont="1" applyAlignment="1">
      <alignment/>
    </xf>
    <xf numFmtId="0" fontId="3" fillId="0" borderId="0" xfId="42" applyNumberFormat="1" applyFont="1" applyBorder="1" applyAlignment="1">
      <alignment horizontal="center"/>
    </xf>
    <xf numFmtId="0" fontId="3" fillId="24" borderId="41" xfId="61" applyFont="1" applyFill="1" applyBorder="1" applyAlignment="1">
      <alignment horizontal="center" vertical="center" wrapText="1"/>
      <protection/>
    </xf>
    <xf numFmtId="0" fontId="3" fillId="24" borderId="19" xfId="61" applyFont="1" applyFill="1" applyBorder="1" applyAlignment="1">
      <alignment horizontal="center" vertical="center" wrapText="1"/>
      <protection/>
    </xf>
    <xf numFmtId="0" fontId="3" fillId="24" borderId="54" xfId="61" applyFont="1" applyFill="1" applyBorder="1" applyAlignment="1">
      <alignment horizontal="center" vertical="center" wrapText="1"/>
      <protection/>
    </xf>
    <xf numFmtId="44" fontId="2" fillId="21" borderId="25" xfId="71" applyNumberFormat="1" applyFont="1" applyFill="1" applyBorder="1" applyAlignment="1">
      <alignment horizontal="center" vertical="center"/>
    </xf>
    <xf numFmtId="0" fontId="3" fillId="24" borderId="50" xfId="61" applyNumberFormat="1" applyFont="1" applyFill="1" applyBorder="1" applyAlignment="1">
      <alignment horizontal="center" vertical="center" wrapText="1"/>
      <protection/>
    </xf>
    <xf numFmtId="0" fontId="3" fillId="24" borderId="61" xfId="61" applyNumberFormat="1" applyFont="1" applyFill="1" applyBorder="1" applyAlignment="1">
      <alignment horizontal="center" vertical="center" wrapText="1"/>
      <protection/>
    </xf>
    <xf numFmtId="0" fontId="3" fillId="24" borderId="41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8" fontId="7" fillId="0" borderId="4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left" vertical="center" wrapText="1"/>
    </xf>
    <xf numFmtId="0" fontId="2" fillId="20" borderId="23" xfId="0" applyFont="1" applyFill="1" applyBorder="1" applyAlignment="1">
      <alignment horizontal="left" vertical="center" wrapText="1"/>
    </xf>
    <xf numFmtId="0" fontId="2" fillId="20" borderId="24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20" borderId="50" xfId="0" applyFont="1" applyFill="1" applyBorder="1" applyAlignment="1">
      <alignment horizontal="left" vertical="center" wrapText="1"/>
    </xf>
    <xf numFmtId="0" fontId="3" fillId="24" borderId="41" xfId="61" applyNumberFormat="1" applyFont="1" applyFill="1" applyBorder="1" applyAlignment="1">
      <alignment horizontal="center" vertical="center" wrapText="1"/>
      <protection/>
    </xf>
    <xf numFmtId="0" fontId="7" fillId="24" borderId="19" xfId="0" applyFont="1" applyFill="1" applyBorder="1" applyAlignment="1">
      <alignment horizontal="center" vertical="center" wrapText="1"/>
    </xf>
    <xf numFmtId="0" fontId="3" fillId="24" borderId="19" xfId="61" applyNumberFormat="1" applyFont="1" applyFill="1" applyBorder="1" applyAlignment="1">
      <alignment horizontal="center" vertical="center" wrapText="1"/>
      <protection/>
    </xf>
    <xf numFmtId="44" fontId="2" fillId="21" borderId="23" xfId="71" applyNumberFormat="1" applyFont="1" applyFill="1" applyBorder="1" applyAlignment="1">
      <alignment horizontal="center" vertical="center"/>
    </xf>
    <xf numFmtId="44" fontId="2" fillId="21" borderId="26" xfId="7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21" borderId="22" xfId="0" applyFont="1" applyFill="1" applyBorder="1" applyAlignment="1">
      <alignment horizontal="left" vertical="top"/>
    </xf>
    <xf numFmtId="0" fontId="13" fillId="21" borderId="23" xfId="0" applyFont="1" applyFill="1" applyBorder="1" applyAlignment="1">
      <alignment horizontal="left" vertical="top"/>
    </xf>
    <xf numFmtId="0" fontId="13" fillId="21" borderId="24" xfId="0" applyFont="1" applyFill="1" applyBorder="1" applyAlignment="1">
      <alignment horizontal="left" vertical="top"/>
    </xf>
    <xf numFmtId="164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164" fontId="13" fillId="0" borderId="54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/>
    </xf>
    <xf numFmtId="44" fontId="2" fillId="24" borderId="68" xfId="0" applyNumberFormat="1" applyFont="1" applyFill="1" applyBorder="1" applyAlignment="1">
      <alignment horizontal="center" vertical="center" wrapText="1"/>
    </xf>
    <xf numFmtId="44" fontId="2" fillId="24" borderId="69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5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4" fontId="2" fillId="24" borderId="52" xfId="0" applyNumberFormat="1" applyFont="1" applyFill="1" applyBorder="1" applyAlignment="1">
      <alignment horizontal="center" vertical="center" wrapText="1"/>
    </xf>
    <xf numFmtId="44" fontId="2" fillId="24" borderId="10" xfId="0" applyNumberFormat="1" applyFont="1" applyFill="1" applyBorder="1" applyAlignment="1">
      <alignment horizontal="center" vertical="center" wrapText="1"/>
    </xf>
    <xf numFmtId="44" fontId="2" fillId="24" borderId="52" xfId="71" applyFont="1" applyFill="1" applyBorder="1" applyAlignment="1">
      <alignment horizontal="center" vertical="center" wrapText="1"/>
    </xf>
    <xf numFmtId="44" fontId="2" fillId="24" borderId="10" xfId="71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15" fillId="0" borderId="22" xfId="52" applyFont="1" applyFill="1" applyBorder="1" applyAlignment="1">
      <alignment horizontal="left" vertical="center" wrapText="1"/>
      <protection/>
    </xf>
    <xf numFmtId="0" fontId="15" fillId="0" borderId="24" xfId="52" applyFont="1" applyFill="1" applyBorder="1" applyAlignment="1">
      <alignment horizontal="left" vertical="center" wrapText="1"/>
      <protection/>
    </xf>
    <xf numFmtId="0" fontId="15" fillId="28" borderId="22" xfId="52" applyFont="1" applyFill="1" applyBorder="1" applyAlignment="1">
      <alignment horizontal="left" vertical="center" wrapText="1"/>
      <protection/>
    </xf>
    <xf numFmtId="0" fontId="15" fillId="28" borderId="24" xfId="52" applyFont="1" applyFill="1" applyBorder="1" applyAlignment="1">
      <alignment horizontal="left" vertical="center" wrapText="1"/>
      <protection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2" xfId="52" applyFont="1" applyFill="1" applyBorder="1" applyAlignment="1">
      <alignment horizontal="left" vertical="center"/>
      <protection/>
    </xf>
    <xf numFmtId="0" fontId="3" fillId="0" borderId="24" xfId="52" applyFont="1" applyFill="1" applyBorder="1" applyAlignment="1">
      <alignment horizontal="left" vertical="center"/>
      <protection/>
    </xf>
    <xf numFmtId="0" fontId="3" fillId="0" borderId="22" xfId="52" applyNumberFormat="1" applyFont="1" applyFill="1" applyBorder="1" applyAlignment="1">
      <alignment horizontal="left" vertical="center"/>
      <protection/>
    </xf>
    <xf numFmtId="0" fontId="3" fillId="0" borderId="24" xfId="52" applyNumberFormat="1" applyFont="1" applyFill="1" applyBorder="1" applyAlignment="1">
      <alignment horizontal="left" vertical="center"/>
      <protection/>
    </xf>
    <xf numFmtId="0" fontId="3" fillId="28" borderId="71" xfId="52" applyFont="1" applyFill="1" applyBorder="1" applyAlignment="1">
      <alignment horizontal="left" vertical="center"/>
      <protection/>
    </xf>
    <xf numFmtId="0" fontId="3" fillId="28" borderId="72" xfId="52" applyFont="1" applyFill="1" applyBorder="1" applyAlignment="1">
      <alignment horizontal="left" vertical="center"/>
      <protection/>
    </xf>
    <xf numFmtId="0" fontId="2" fillId="0" borderId="73" xfId="59" applyFont="1" applyBorder="1" applyAlignment="1">
      <alignment horizontal="left" vertical="justify" wrapText="1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49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0" fontId="53" fillId="0" borderId="74" xfId="60" applyFont="1" applyBorder="1" applyAlignment="1">
      <alignment horizontal="center" vertical="center" wrapText="1"/>
      <protection/>
    </xf>
    <xf numFmtId="0" fontId="53" fillId="0" borderId="58" xfId="60" applyFont="1" applyBorder="1" applyAlignment="1">
      <alignment horizontal="center" vertical="center" wrapText="1"/>
      <protection/>
    </xf>
    <xf numFmtId="0" fontId="48" fillId="0" borderId="75" xfId="60" applyNumberFormat="1" applyFont="1" applyFill="1" applyBorder="1" applyAlignment="1">
      <alignment horizontal="center" vertical="center" wrapText="1"/>
      <protection/>
    </xf>
    <xf numFmtId="0" fontId="1" fillId="0" borderId="60" xfId="60" applyBorder="1">
      <alignment/>
      <protection/>
    </xf>
    <xf numFmtId="0" fontId="49" fillId="0" borderId="75" xfId="60" applyNumberFormat="1" applyFont="1" applyFill="1" applyBorder="1" applyAlignment="1" applyProtection="1">
      <alignment horizontal="center" vertical="center" wrapText="1"/>
      <protection/>
    </xf>
    <xf numFmtId="0" fontId="49" fillId="0" borderId="76" xfId="60" applyNumberFormat="1" applyFont="1" applyFill="1" applyBorder="1" applyAlignment="1" applyProtection="1">
      <alignment horizontal="center" vertical="center" wrapText="1"/>
      <protection/>
    </xf>
    <xf numFmtId="0" fontId="47" fillId="20" borderId="11" xfId="60" applyFont="1" applyFill="1" applyBorder="1" applyAlignment="1">
      <alignment horizontal="left"/>
      <protection/>
    </xf>
    <xf numFmtId="0" fontId="47" fillId="20" borderId="12" xfId="60" applyFont="1" applyFill="1" applyBorder="1" applyAlignment="1">
      <alignment horizontal="left"/>
      <protection/>
    </xf>
    <xf numFmtId="0" fontId="14" fillId="20" borderId="77" xfId="60" applyFont="1" applyFill="1" applyBorder="1" applyAlignment="1">
      <alignment horizontal="left"/>
      <protection/>
    </xf>
    <xf numFmtId="0" fontId="14" fillId="20" borderId="73" xfId="60" applyFont="1" applyFill="1" applyBorder="1" applyAlignment="1">
      <alignment horizontal="left"/>
      <protection/>
    </xf>
    <xf numFmtId="0" fontId="14" fillId="20" borderId="78" xfId="60" applyFont="1" applyFill="1" applyBorder="1" applyAlignment="1">
      <alignment horizontal="left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_ANKIETA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_szkodowość" xfId="53"/>
    <cellStyle name="Normalny_Budynki i budowle" xfId="54"/>
    <cellStyle name="Normalny_Elektronika" xfId="55"/>
    <cellStyle name="Normalny_Komunik" xfId="56"/>
    <cellStyle name="Normalny_Nowe dane do ubezpieczenia (tabele w jednym pliku)" xfId="57"/>
    <cellStyle name="Normalny_pozostałe dane" xfId="58"/>
    <cellStyle name="Normalny_szkodowość" xfId="59"/>
    <cellStyle name="Normalny_Wykaz dróg do ubezpieczenia" xfId="60"/>
    <cellStyle name="Normalny_ZASZ-1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_szkodowość" xfId="72"/>
    <cellStyle name="Walutowy_szkodowaość  Szamocin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AutoShape 97"/>
        <xdr:cNvSpPr>
          <a:spLocks/>
        </xdr:cNvSpPr>
      </xdr:nvSpPr>
      <xdr:spPr>
        <a:xfrm>
          <a:off x="8010525" y="13858875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3" name="AutoShape 98"/>
        <xdr:cNvSpPr>
          <a:spLocks/>
        </xdr:cNvSpPr>
      </xdr:nvSpPr>
      <xdr:spPr>
        <a:xfrm>
          <a:off x="8010525" y="154876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4" name="AutoShape 99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5" name="AutoShape 103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6" name="AutoShape 104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7" name="AutoShape 105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8" name="AutoShape 106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9" name="AutoShape 107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0" name="AutoShape 108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1" name="AutoShape 109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2" name="AutoShape 110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3" name="AutoShape 114"/>
        <xdr:cNvSpPr>
          <a:spLocks/>
        </xdr:cNvSpPr>
      </xdr:nvSpPr>
      <xdr:spPr>
        <a:xfrm>
          <a:off x="8010525" y="1385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4" name="AutoShape 115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5" name="AutoShape 116"/>
        <xdr:cNvSpPr>
          <a:spLocks/>
        </xdr:cNvSpPr>
      </xdr:nvSpPr>
      <xdr:spPr>
        <a:xfrm>
          <a:off x="8010525" y="17478375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6" name="AutoShape 117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7" name="AutoShape 120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8" name="AutoShape 121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19" name="AutoShape 123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0" name="AutoShape 124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1" name="AutoShape 125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2000250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2" name="AutoShape 126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3" name="AutoShape 127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4" name="AutoShape 128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5" name="AutoShape 130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6" name="AutoShape 132"/>
        <xdr:cNvSpPr>
          <a:spLocks/>
        </xdr:cNvSpPr>
      </xdr:nvSpPr>
      <xdr:spPr>
        <a:xfrm>
          <a:off x="8010525" y="39700200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7" name="AutoShape 134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108</xdr:row>
      <xdr:rowOff>0</xdr:rowOff>
    </xdr:to>
    <xdr:sp>
      <xdr:nvSpPr>
        <xdr:cNvPr id="28" name="AutoShape 135"/>
        <xdr:cNvSpPr>
          <a:spLocks/>
        </xdr:cNvSpPr>
      </xdr:nvSpPr>
      <xdr:spPr>
        <a:xfrm>
          <a:off x="8010525" y="17297400"/>
          <a:ext cx="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29" name="AutoShape 136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0" name="AutoShape 137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1" name="AutoShape 138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2" name="AutoShape 139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3" name="AutoShape 140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4" name="AutoShape 141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5" name="AutoShape 142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6" name="AutoShape 143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7" name="AutoShape 144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19050</xdr:rowOff>
    </xdr:from>
    <xdr:to>
      <xdr:col>3</xdr:col>
      <xdr:colOff>0</xdr:colOff>
      <xdr:row>83</xdr:row>
      <xdr:rowOff>66675</xdr:rowOff>
    </xdr:to>
    <xdr:sp>
      <xdr:nvSpPr>
        <xdr:cNvPr id="38" name="AutoShape 145"/>
        <xdr:cNvSpPr>
          <a:spLocks/>
        </xdr:cNvSpPr>
      </xdr:nvSpPr>
      <xdr:spPr>
        <a:xfrm>
          <a:off x="8010525" y="14058900"/>
          <a:ext cx="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217</xdr:row>
      <xdr:rowOff>0</xdr:rowOff>
    </xdr:to>
    <xdr:sp>
      <xdr:nvSpPr>
        <xdr:cNvPr id="39" name="AutoShape 146"/>
        <xdr:cNvSpPr>
          <a:spLocks/>
        </xdr:cNvSpPr>
      </xdr:nvSpPr>
      <xdr:spPr>
        <a:xfrm>
          <a:off x="8010525" y="3970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view="pageBreakPreview" zoomScale="75" zoomScaleSheetLayoutView="75" zoomScalePageLayoutView="0" workbookViewId="0" topLeftCell="A10">
      <selection activeCell="A3" sqref="A3"/>
    </sheetView>
  </sheetViews>
  <sheetFormatPr defaultColWidth="8.796875" defaultRowHeight="14.25"/>
  <cols>
    <col min="1" max="1" width="25.8984375" style="0" customWidth="1"/>
    <col min="2" max="2" width="20.09765625" style="0" customWidth="1"/>
    <col min="3" max="3" width="13.59765625" style="0" customWidth="1"/>
    <col min="4" max="4" width="17.59765625" style="0" customWidth="1"/>
    <col min="5" max="5" width="19.09765625" style="0" customWidth="1"/>
    <col min="6" max="6" width="13.5" style="0" customWidth="1"/>
    <col min="7" max="7" width="18.5" style="0" customWidth="1"/>
    <col min="8" max="8" width="12.69921875" style="0" customWidth="1"/>
    <col min="9" max="9" width="11.19921875" style="0" customWidth="1"/>
    <col min="10" max="10" width="11.69921875" style="0" bestFit="1" customWidth="1"/>
    <col min="11" max="11" width="32.3984375" style="0" customWidth="1"/>
  </cols>
  <sheetData>
    <row r="1" spans="1:11" ht="14.25">
      <c r="A1" s="873" t="s">
        <v>823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1" ht="48.75" customHeight="1">
      <c r="A2" s="63" t="s">
        <v>277</v>
      </c>
      <c r="B2" s="64"/>
      <c r="C2" s="65"/>
      <c r="D2" s="65"/>
      <c r="E2" s="1"/>
      <c r="F2" s="66"/>
      <c r="G2" s="66"/>
      <c r="H2" s="874" t="s">
        <v>824</v>
      </c>
      <c r="I2" s="874"/>
      <c r="J2" s="874"/>
      <c r="K2" s="875" t="s">
        <v>825</v>
      </c>
    </row>
    <row r="3" spans="1:11" ht="33.75">
      <c r="A3" s="67" t="s">
        <v>826</v>
      </c>
      <c r="B3" s="11" t="s">
        <v>827</v>
      </c>
      <c r="C3" s="68" t="s">
        <v>828</v>
      </c>
      <c r="D3" s="69" t="s">
        <v>829</v>
      </c>
      <c r="E3" s="70" t="s">
        <v>830</v>
      </c>
      <c r="F3" s="71" t="s">
        <v>831</v>
      </c>
      <c r="G3" s="70" t="s">
        <v>832</v>
      </c>
      <c r="H3" s="22" t="s">
        <v>833</v>
      </c>
      <c r="I3" s="22" t="s">
        <v>834</v>
      </c>
      <c r="J3" s="22" t="s">
        <v>835</v>
      </c>
      <c r="K3" s="875"/>
    </row>
    <row r="4" spans="1:11" s="808" customFormat="1" ht="11.25">
      <c r="A4" s="38" t="s">
        <v>892</v>
      </c>
      <c r="B4" s="23"/>
      <c r="C4" s="39"/>
      <c r="D4" s="40"/>
      <c r="E4" s="41"/>
      <c r="F4" s="799"/>
      <c r="G4" s="780"/>
      <c r="H4" s="780"/>
      <c r="I4" s="780"/>
      <c r="J4" s="780"/>
      <c r="K4" s="781"/>
    </row>
    <row r="5" spans="1:11" s="809" customFormat="1" ht="20.25" customHeight="1">
      <c r="A5" s="46" t="s">
        <v>893</v>
      </c>
      <c r="B5" s="46" t="s">
        <v>894</v>
      </c>
      <c r="C5" s="47">
        <v>1969</v>
      </c>
      <c r="D5" s="360" t="s">
        <v>870</v>
      </c>
      <c r="E5" s="55">
        <v>32195</v>
      </c>
      <c r="F5" s="432" t="s">
        <v>24</v>
      </c>
      <c r="G5" s="361"/>
      <c r="H5" s="361" t="s">
        <v>770</v>
      </c>
      <c r="I5" s="359" t="s">
        <v>771</v>
      </c>
      <c r="J5" s="359" t="s">
        <v>772</v>
      </c>
      <c r="K5" s="362"/>
    </row>
    <row r="6" spans="1:11" s="809" customFormat="1" ht="20.25" customHeight="1">
      <c r="A6" s="46" t="s">
        <v>893</v>
      </c>
      <c r="B6" s="46" t="s">
        <v>895</v>
      </c>
      <c r="C6" s="47">
        <v>1964</v>
      </c>
      <c r="D6" s="360" t="s">
        <v>870</v>
      </c>
      <c r="E6" s="55">
        <v>16215</v>
      </c>
      <c r="F6" s="432" t="s">
        <v>87</v>
      </c>
      <c r="G6" s="361"/>
      <c r="H6" s="361" t="s">
        <v>770</v>
      </c>
      <c r="I6" s="359" t="s">
        <v>771</v>
      </c>
      <c r="J6" s="359" t="s">
        <v>772</v>
      </c>
      <c r="K6" s="362"/>
    </row>
    <row r="7" spans="1:11" s="809" customFormat="1" ht="20.25" customHeight="1">
      <c r="A7" s="46" t="s">
        <v>893</v>
      </c>
      <c r="B7" s="46" t="s">
        <v>896</v>
      </c>
      <c r="C7" s="47">
        <v>1970</v>
      </c>
      <c r="D7" s="360" t="s">
        <v>870</v>
      </c>
      <c r="E7" s="55">
        <v>32159</v>
      </c>
      <c r="F7" s="432" t="s">
        <v>88</v>
      </c>
      <c r="G7" s="361"/>
      <c r="H7" s="361" t="s">
        <v>770</v>
      </c>
      <c r="I7" s="359" t="s">
        <v>771</v>
      </c>
      <c r="J7" s="359" t="s">
        <v>772</v>
      </c>
      <c r="K7" s="362"/>
    </row>
    <row r="8" spans="1:11" s="809" customFormat="1" ht="20.25" customHeight="1">
      <c r="A8" s="46" t="s">
        <v>893</v>
      </c>
      <c r="B8" s="46" t="s">
        <v>897</v>
      </c>
      <c r="C8" s="47">
        <v>1980</v>
      </c>
      <c r="D8" s="360" t="s">
        <v>870</v>
      </c>
      <c r="E8" s="55">
        <v>11260</v>
      </c>
      <c r="F8" s="432" t="s">
        <v>89</v>
      </c>
      <c r="G8" s="361"/>
      <c r="H8" s="361" t="s">
        <v>770</v>
      </c>
      <c r="I8" s="359" t="s">
        <v>773</v>
      </c>
      <c r="J8" s="359" t="s">
        <v>774</v>
      </c>
      <c r="K8" s="362"/>
    </row>
    <row r="9" spans="1:11" s="809" customFormat="1" ht="20.25" customHeight="1">
      <c r="A9" s="46" t="s">
        <v>893</v>
      </c>
      <c r="B9" s="46" t="s">
        <v>898</v>
      </c>
      <c r="C9" s="47">
        <v>1962</v>
      </c>
      <c r="D9" s="360" t="s">
        <v>870</v>
      </c>
      <c r="E9" s="55">
        <v>43136</v>
      </c>
      <c r="F9" s="432" t="s">
        <v>90</v>
      </c>
      <c r="G9" s="361"/>
      <c r="H9" s="361" t="s">
        <v>770</v>
      </c>
      <c r="I9" s="359" t="s">
        <v>771</v>
      </c>
      <c r="J9" s="359" t="s">
        <v>772</v>
      </c>
      <c r="K9" s="362"/>
    </row>
    <row r="10" spans="1:11" s="809" customFormat="1" ht="20.25" customHeight="1">
      <c r="A10" s="46" t="s">
        <v>893</v>
      </c>
      <c r="B10" s="46" t="s">
        <v>899</v>
      </c>
      <c r="C10" s="47">
        <v>1960</v>
      </c>
      <c r="D10" s="360" t="s">
        <v>870</v>
      </c>
      <c r="E10" s="55">
        <v>27490.37</v>
      </c>
      <c r="F10" s="432" t="s">
        <v>91</v>
      </c>
      <c r="G10" s="361"/>
      <c r="H10" s="361" t="s">
        <v>770</v>
      </c>
      <c r="I10" s="359" t="s">
        <v>771</v>
      </c>
      <c r="J10" s="359" t="s">
        <v>772</v>
      </c>
      <c r="K10" s="433"/>
    </row>
    <row r="11" spans="1:11" s="809" customFormat="1" ht="20.25" customHeight="1">
      <c r="A11" s="51" t="s">
        <v>900</v>
      </c>
      <c r="B11" s="51" t="s">
        <v>901</v>
      </c>
      <c r="C11" s="52" t="s">
        <v>902</v>
      </c>
      <c r="D11" s="364" t="s">
        <v>870</v>
      </c>
      <c r="E11" s="225">
        <v>90832</v>
      </c>
      <c r="F11" s="432" t="s">
        <v>92</v>
      </c>
      <c r="G11" s="361"/>
      <c r="H11" s="359" t="s">
        <v>46</v>
      </c>
      <c r="I11" s="359" t="s">
        <v>1346</v>
      </c>
      <c r="J11" s="359" t="s">
        <v>93</v>
      </c>
      <c r="K11" s="433" t="s">
        <v>957</v>
      </c>
    </row>
    <row r="12" spans="1:11" s="809" customFormat="1" ht="20.25" customHeight="1">
      <c r="A12" s="51" t="s">
        <v>900</v>
      </c>
      <c r="B12" s="267" t="s">
        <v>903</v>
      </c>
      <c r="C12" s="52" t="s">
        <v>902</v>
      </c>
      <c r="D12" s="365" t="s">
        <v>870</v>
      </c>
      <c r="E12" s="55">
        <v>27892</v>
      </c>
      <c r="F12" s="401" t="s">
        <v>94</v>
      </c>
      <c r="G12" s="366"/>
      <c r="H12" s="414" t="s">
        <v>46</v>
      </c>
      <c r="I12" s="414" t="s">
        <v>1346</v>
      </c>
      <c r="J12" s="414" t="s">
        <v>95</v>
      </c>
      <c r="K12" s="433" t="s">
        <v>957</v>
      </c>
    </row>
    <row r="13" spans="1:11" s="809" customFormat="1" ht="20.25" customHeight="1">
      <c r="A13" s="51" t="s">
        <v>900</v>
      </c>
      <c r="B13" s="51" t="s">
        <v>775</v>
      </c>
      <c r="C13" s="52" t="s">
        <v>902</v>
      </c>
      <c r="D13" s="364" t="s">
        <v>870</v>
      </c>
      <c r="E13" s="55">
        <v>21006</v>
      </c>
      <c r="F13" s="810" t="s">
        <v>96</v>
      </c>
      <c r="G13" s="368"/>
      <c r="H13" s="369" t="s">
        <v>46</v>
      </c>
      <c r="I13" s="369" t="s">
        <v>1346</v>
      </c>
      <c r="J13" s="369" t="s">
        <v>95</v>
      </c>
      <c r="K13" s="433" t="s">
        <v>957</v>
      </c>
    </row>
    <row r="14" spans="1:11" s="809" customFormat="1" ht="20.25" customHeight="1">
      <c r="A14" s="51" t="s">
        <v>900</v>
      </c>
      <c r="B14" s="51" t="s">
        <v>776</v>
      </c>
      <c r="C14" s="52" t="s">
        <v>902</v>
      </c>
      <c r="D14" s="364" t="s">
        <v>870</v>
      </c>
      <c r="E14" s="55">
        <v>77233</v>
      </c>
      <c r="F14" s="810" t="s">
        <v>97</v>
      </c>
      <c r="G14" s="368"/>
      <c r="H14" s="369" t="s">
        <v>46</v>
      </c>
      <c r="I14" s="369" t="s">
        <v>1346</v>
      </c>
      <c r="J14" s="369" t="s">
        <v>93</v>
      </c>
      <c r="K14" s="433" t="s">
        <v>957</v>
      </c>
    </row>
    <row r="15" spans="1:11" s="809" customFormat="1" ht="20.25" customHeight="1">
      <c r="A15" s="51" t="s">
        <v>900</v>
      </c>
      <c r="B15" s="51" t="s">
        <v>777</v>
      </c>
      <c r="C15" s="52" t="s">
        <v>902</v>
      </c>
      <c r="D15" s="364" t="s">
        <v>870</v>
      </c>
      <c r="E15" s="55">
        <v>7020</v>
      </c>
      <c r="F15" s="810" t="s">
        <v>98</v>
      </c>
      <c r="G15" s="368"/>
      <c r="H15" s="369" t="s">
        <v>46</v>
      </c>
      <c r="I15" s="369" t="s">
        <v>1346</v>
      </c>
      <c r="J15" s="369" t="s">
        <v>95</v>
      </c>
      <c r="K15" s="433" t="s">
        <v>957</v>
      </c>
    </row>
    <row r="16" spans="1:11" s="809" customFormat="1" ht="20.25" customHeight="1">
      <c r="A16" s="51" t="s">
        <v>900</v>
      </c>
      <c r="B16" s="51" t="s">
        <v>904</v>
      </c>
      <c r="C16" s="52">
        <v>1960</v>
      </c>
      <c r="D16" s="364" t="s">
        <v>870</v>
      </c>
      <c r="E16" s="55">
        <v>76777</v>
      </c>
      <c r="F16" s="810" t="s">
        <v>99</v>
      </c>
      <c r="G16" s="368"/>
      <c r="H16" s="369" t="s">
        <v>46</v>
      </c>
      <c r="I16" s="369" t="s">
        <v>1346</v>
      </c>
      <c r="J16" s="369" t="s">
        <v>95</v>
      </c>
      <c r="K16" s="433" t="s">
        <v>957</v>
      </c>
    </row>
    <row r="17" spans="1:11" s="809" customFormat="1" ht="20.25" customHeight="1">
      <c r="A17" s="51" t="s">
        <v>900</v>
      </c>
      <c r="B17" s="51" t="s">
        <v>905</v>
      </c>
      <c r="C17" s="52" t="s">
        <v>902</v>
      </c>
      <c r="D17" s="364" t="s">
        <v>870</v>
      </c>
      <c r="E17" s="55">
        <v>108400</v>
      </c>
      <c r="F17" s="810" t="s">
        <v>100</v>
      </c>
      <c r="G17" s="368"/>
      <c r="H17" s="369" t="s">
        <v>46</v>
      </c>
      <c r="I17" s="369" t="s">
        <v>1346</v>
      </c>
      <c r="J17" s="369" t="s">
        <v>93</v>
      </c>
      <c r="K17" s="433" t="s">
        <v>957</v>
      </c>
    </row>
    <row r="18" spans="1:11" s="809" customFormat="1" ht="20.25" customHeight="1">
      <c r="A18" s="51" t="s">
        <v>900</v>
      </c>
      <c r="B18" s="51" t="s">
        <v>906</v>
      </c>
      <c r="C18" s="52" t="s">
        <v>902</v>
      </c>
      <c r="D18" s="364" t="s">
        <v>870</v>
      </c>
      <c r="E18" s="55">
        <v>25000</v>
      </c>
      <c r="F18" s="810" t="s">
        <v>101</v>
      </c>
      <c r="G18" s="368"/>
      <c r="H18" s="369" t="s">
        <v>46</v>
      </c>
      <c r="I18" s="369" t="s">
        <v>1346</v>
      </c>
      <c r="J18" s="369" t="s">
        <v>95</v>
      </c>
      <c r="K18" s="433" t="s">
        <v>957</v>
      </c>
    </row>
    <row r="19" spans="1:11" s="809" customFormat="1" ht="20.25" customHeight="1">
      <c r="A19" s="51" t="s">
        <v>900</v>
      </c>
      <c r="B19" s="51" t="s">
        <v>907</v>
      </c>
      <c r="C19" s="52" t="s">
        <v>902</v>
      </c>
      <c r="D19" s="364" t="s">
        <v>870</v>
      </c>
      <c r="E19" s="55">
        <v>30000</v>
      </c>
      <c r="F19" s="810" t="s">
        <v>102</v>
      </c>
      <c r="G19" s="368"/>
      <c r="H19" s="369" t="s">
        <v>46</v>
      </c>
      <c r="I19" s="369" t="s">
        <v>1346</v>
      </c>
      <c r="J19" s="369" t="s">
        <v>95</v>
      </c>
      <c r="K19" s="433" t="s">
        <v>957</v>
      </c>
    </row>
    <row r="20" spans="1:11" s="809" customFormat="1" ht="20.25" customHeight="1">
      <c r="A20" s="51" t="s">
        <v>900</v>
      </c>
      <c r="B20" s="51" t="s">
        <v>908</v>
      </c>
      <c r="C20" s="52" t="s">
        <v>902</v>
      </c>
      <c r="D20" s="364" t="s">
        <v>870</v>
      </c>
      <c r="E20" s="55">
        <v>3976</v>
      </c>
      <c r="F20" s="810" t="s">
        <v>103</v>
      </c>
      <c r="G20" s="368"/>
      <c r="H20" s="369" t="s">
        <v>46</v>
      </c>
      <c r="I20" s="369" t="s">
        <v>1346</v>
      </c>
      <c r="J20" s="369" t="s">
        <v>95</v>
      </c>
      <c r="K20" s="433" t="s">
        <v>957</v>
      </c>
    </row>
    <row r="21" spans="1:11" s="809" customFormat="1" ht="20.25" customHeight="1">
      <c r="A21" s="51" t="s">
        <v>900</v>
      </c>
      <c r="B21" s="51" t="s">
        <v>778</v>
      </c>
      <c r="C21" s="52" t="s">
        <v>902</v>
      </c>
      <c r="D21" s="364" t="s">
        <v>870</v>
      </c>
      <c r="E21" s="55">
        <v>82666</v>
      </c>
      <c r="F21" s="810" t="s">
        <v>104</v>
      </c>
      <c r="G21" s="368"/>
      <c r="H21" s="369" t="s">
        <v>46</v>
      </c>
      <c r="I21" s="369" t="s">
        <v>771</v>
      </c>
      <c r="J21" s="369" t="s">
        <v>105</v>
      </c>
      <c r="K21" s="433" t="s">
        <v>957</v>
      </c>
    </row>
    <row r="22" spans="1:11" s="809" customFormat="1" ht="20.25" customHeight="1">
      <c r="A22" s="51" t="s">
        <v>900</v>
      </c>
      <c r="B22" s="51" t="s">
        <v>779</v>
      </c>
      <c r="C22" s="52" t="s">
        <v>902</v>
      </c>
      <c r="D22" s="364" t="s">
        <v>870</v>
      </c>
      <c r="E22" s="55">
        <v>9800</v>
      </c>
      <c r="F22" s="810" t="s">
        <v>106</v>
      </c>
      <c r="G22" s="368"/>
      <c r="H22" s="369" t="s">
        <v>46</v>
      </c>
      <c r="I22" s="369" t="s">
        <v>771</v>
      </c>
      <c r="J22" s="369" t="s">
        <v>107</v>
      </c>
      <c r="K22" s="433" t="s">
        <v>957</v>
      </c>
    </row>
    <row r="23" spans="1:11" s="809" customFormat="1" ht="20.25" customHeight="1">
      <c r="A23" s="51" t="s">
        <v>900</v>
      </c>
      <c r="B23" s="51" t="s">
        <v>780</v>
      </c>
      <c r="C23" s="52" t="s">
        <v>902</v>
      </c>
      <c r="D23" s="364" t="s">
        <v>870</v>
      </c>
      <c r="E23" s="55">
        <v>33400</v>
      </c>
      <c r="F23" s="810" t="s">
        <v>108</v>
      </c>
      <c r="G23" s="368"/>
      <c r="H23" s="369" t="s">
        <v>46</v>
      </c>
      <c r="I23" s="369" t="s">
        <v>1346</v>
      </c>
      <c r="J23" s="369" t="s">
        <v>107</v>
      </c>
      <c r="K23" s="433" t="s">
        <v>957</v>
      </c>
    </row>
    <row r="24" spans="1:11" s="809" customFormat="1" ht="20.25" customHeight="1">
      <c r="A24" s="51" t="s">
        <v>900</v>
      </c>
      <c r="B24" s="51" t="s">
        <v>909</v>
      </c>
      <c r="C24" s="52" t="s">
        <v>902</v>
      </c>
      <c r="D24" s="364" t="s">
        <v>870</v>
      </c>
      <c r="E24" s="55">
        <v>13625</v>
      </c>
      <c r="F24" s="810" t="s">
        <v>109</v>
      </c>
      <c r="G24" s="368"/>
      <c r="H24" s="369" t="s">
        <v>46</v>
      </c>
      <c r="I24" s="369" t="s">
        <v>1346</v>
      </c>
      <c r="J24" s="369" t="s">
        <v>95</v>
      </c>
      <c r="K24" s="433" t="s">
        <v>957</v>
      </c>
    </row>
    <row r="25" spans="1:11" s="809" customFormat="1" ht="20.25" customHeight="1">
      <c r="A25" s="51" t="s">
        <v>900</v>
      </c>
      <c r="B25" s="51" t="s">
        <v>910</v>
      </c>
      <c r="C25" s="52" t="s">
        <v>902</v>
      </c>
      <c r="D25" s="364" t="s">
        <v>870</v>
      </c>
      <c r="E25" s="55">
        <v>9710</v>
      </c>
      <c r="F25" s="810" t="s">
        <v>110</v>
      </c>
      <c r="G25" s="368"/>
      <c r="H25" s="369" t="s">
        <v>46</v>
      </c>
      <c r="I25" s="369" t="s">
        <v>1346</v>
      </c>
      <c r="J25" s="369" t="s">
        <v>111</v>
      </c>
      <c r="K25" s="433" t="s">
        <v>957</v>
      </c>
    </row>
    <row r="26" spans="1:11" s="809" customFormat="1" ht="20.25" customHeight="1">
      <c r="A26" s="51" t="s">
        <v>900</v>
      </c>
      <c r="B26" s="51" t="s">
        <v>911</v>
      </c>
      <c r="C26" s="52">
        <v>1960</v>
      </c>
      <c r="D26" s="364" t="s">
        <v>870</v>
      </c>
      <c r="E26" s="55">
        <v>30000</v>
      </c>
      <c r="F26" s="810" t="s">
        <v>112</v>
      </c>
      <c r="G26" s="368"/>
      <c r="H26" s="369" t="s">
        <v>46</v>
      </c>
      <c r="I26" s="369" t="s">
        <v>771</v>
      </c>
      <c r="J26" s="369" t="s">
        <v>105</v>
      </c>
      <c r="K26" s="433" t="s">
        <v>957</v>
      </c>
    </row>
    <row r="27" spans="1:11" s="809" customFormat="1" ht="20.25" customHeight="1">
      <c r="A27" s="51" t="s">
        <v>900</v>
      </c>
      <c r="B27" s="51" t="s">
        <v>912</v>
      </c>
      <c r="C27" s="52" t="s">
        <v>913</v>
      </c>
      <c r="D27" s="364" t="s">
        <v>870</v>
      </c>
      <c r="E27" s="55">
        <v>6500</v>
      </c>
      <c r="F27" s="810" t="s">
        <v>113</v>
      </c>
      <c r="G27" s="368"/>
      <c r="H27" s="369" t="s">
        <v>46</v>
      </c>
      <c r="I27" s="369" t="s">
        <v>771</v>
      </c>
      <c r="J27" s="369" t="s">
        <v>105</v>
      </c>
      <c r="K27" s="433" t="s">
        <v>957</v>
      </c>
    </row>
    <row r="28" spans="1:11" s="809" customFormat="1" ht="20.25" customHeight="1">
      <c r="A28" s="51" t="s">
        <v>900</v>
      </c>
      <c r="B28" s="51" t="s">
        <v>914</v>
      </c>
      <c r="C28" s="52" t="s">
        <v>902</v>
      </c>
      <c r="D28" s="364" t="s">
        <v>870</v>
      </c>
      <c r="E28" s="55">
        <v>25000</v>
      </c>
      <c r="F28" s="810" t="s">
        <v>114</v>
      </c>
      <c r="G28" s="368"/>
      <c r="H28" s="369" t="s">
        <v>46</v>
      </c>
      <c r="I28" s="369" t="s">
        <v>1346</v>
      </c>
      <c r="J28" s="369" t="s">
        <v>95</v>
      </c>
      <c r="K28" s="433" t="s">
        <v>957</v>
      </c>
    </row>
    <row r="29" spans="1:11" s="809" customFormat="1" ht="20.25" customHeight="1">
      <c r="A29" s="51" t="s">
        <v>900</v>
      </c>
      <c r="B29" s="51" t="s">
        <v>915</v>
      </c>
      <c r="C29" s="52">
        <v>1980</v>
      </c>
      <c r="D29" s="364" t="s">
        <v>870</v>
      </c>
      <c r="E29" s="55">
        <v>156000</v>
      </c>
      <c r="F29" s="810" t="s">
        <v>115</v>
      </c>
      <c r="G29" s="368"/>
      <c r="H29" s="369" t="s">
        <v>46</v>
      </c>
      <c r="I29" s="369" t="s">
        <v>771</v>
      </c>
      <c r="J29" s="369" t="s">
        <v>93</v>
      </c>
      <c r="K29" s="433" t="s">
        <v>957</v>
      </c>
    </row>
    <row r="30" spans="1:11" s="809" customFormat="1" ht="20.25" customHeight="1">
      <c r="A30" s="51" t="s">
        <v>916</v>
      </c>
      <c r="B30" s="51" t="s">
        <v>917</v>
      </c>
      <c r="C30" s="52" t="s">
        <v>902</v>
      </c>
      <c r="D30" s="364" t="s">
        <v>870</v>
      </c>
      <c r="E30" s="55">
        <v>4805</v>
      </c>
      <c r="F30" s="810" t="s">
        <v>116</v>
      </c>
      <c r="G30" s="368"/>
      <c r="H30" s="369" t="s">
        <v>46</v>
      </c>
      <c r="I30" s="369" t="s">
        <v>771</v>
      </c>
      <c r="J30" s="369" t="s">
        <v>95</v>
      </c>
      <c r="K30" s="433" t="s">
        <v>958</v>
      </c>
    </row>
    <row r="31" spans="1:11" s="809" customFormat="1" ht="20.25" customHeight="1">
      <c r="A31" s="51" t="s">
        <v>916</v>
      </c>
      <c r="B31" s="51" t="s">
        <v>918</v>
      </c>
      <c r="C31" s="52">
        <v>1960</v>
      </c>
      <c r="D31" s="364" t="s">
        <v>870</v>
      </c>
      <c r="E31" s="55">
        <v>85629.2</v>
      </c>
      <c r="F31" s="810" t="s">
        <v>117</v>
      </c>
      <c r="G31" s="368"/>
      <c r="H31" s="369" t="s">
        <v>46</v>
      </c>
      <c r="I31" s="369" t="s">
        <v>771</v>
      </c>
      <c r="J31" s="369" t="s">
        <v>105</v>
      </c>
      <c r="K31" s="433" t="s">
        <v>958</v>
      </c>
    </row>
    <row r="32" spans="1:11" s="809" customFormat="1" ht="20.25" customHeight="1">
      <c r="A32" s="51" t="s">
        <v>919</v>
      </c>
      <c r="B32" s="51" t="s">
        <v>920</v>
      </c>
      <c r="C32" s="52" t="s">
        <v>902</v>
      </c>
      <c r="D32" s="364" t="s">
        <v>870</v>
      </c>
      <c r="E32" s="55">
        <v>56072</v>
      </c>
      <c r="F32" s="810" t="s">
        <v>118</v>
      </c>
      <c r="G32" s="368"/>
      <c r="H32" s="369" t="s">
        <v>46</v>
      </c>
      <c r="I32" s="369" t="s">
        <v>1346</v>
      </c>
      <c r="J32" s="369" t="s">
        <v>95</v>
      </c>
      <c r="K32" s="433" t="s">
        <v>959</v>
      </c>
    </row>
    <row r="33" spans="1:11" s="809" customFormat="1" ht="20.25" customHeight="1">
      <c r="A33" s="51" t="s">
        <v>916</v>
      </c>
      <c r="B33" s="51" t="s">
        <v>921</v>
      </c>
      <c r="C33" s="52" t="s">
        <v>902</v>
      </c>
      <c r="D33" s="364" t="s">
        <v>870</v>
      </c>
      <c r="E33" s="55">
        <v>108000</v>
      </c>
      <c r="F33" s="810" t="s">
        <v>119</v>
      </c>
      <c r="G33" s="368"/>
      <c r="H33" s="369" t="s">
        <v>46</v>
      </c>
      <c r="I33" s="369" t="s">
        <v>1346</v>
      </c>
      <c r="J33" s="369" t="s">
        <v>93</v>
      </c>
      <c r="K33" s="433" t="s">
        <v>959</v>
      </c>
    </row>
    <row r="34" spans="1:11" s="809" customFormat="1" ht="20.25" customHeight="1">
      <c r="A34" s="51" t="s">
        <v>916</v>
      </c>
      <c r="B34" s="51" t="s">
        <v>922</v>
      </c>
      <c r="C34" s="52" t="s">
        <v>902</v>
      </c>
      <c r="D34" s="364" t="s">
        <v>870</v>
      </c>
      <c r="E34" s="55">
        <v>56160</v>
      </c>
      <c r="F34" s="810" t="s">
        <v>120</v>
      </c>
      <c r="G34" s="368"/>
      <c r="H34" s="369" t="s">
        <v>46</v>
      </c>
      <c r="I34" s="369" t="s">
        <v>1346</v>
      </c>
      <c r="J34" s="369" t="s">
        <v>111</v>
      </c>
      <c r="K34" s="433" t="s">
        <v>958</v>
      </c>
    </row>
    <row r="35" spans="1:11" s="809" customFormat="1" ht="20.25" customHeight="1">
      <c r="A35" s="51" t="s">
        <v>916</v>
      </c>
      <c r="B35" s="51" t="s">
        <v>923</v>
      </c>
      <c r="C35" s="52" t="s">
        <v>902</v>
      </c>
      <c r="D35" s="364" t="s">
        <v>870</v>
      </c>
      <c r="E35" s="55">
        <v>88731</v>
      </c>
      <c r="F35" s="810" t="s">
        <v>121</v>
      </c>
      <c r="G35" s="368"/>
      <c r="H35" s="369" t="s">
        <v>46</v>
      </c>
      <c r="I35" s="369" t="s">
        <v>1346</v>
      </c>
      <c r="J35" s="369" t="s">
        <v>111</v>
      </c>
      <c r="K35" s="433" t="s">
        <v>958</v>
      </c>
    </row>
    <row r="36" spans="1:11" s="809" customFormat="1" ht="20.25" customHeight="1">
      <c r="A36" s="51" t="s">
        <v>916</v>
      </c>
      <c r="B36" s="51" t="s">
        <v>899</v>
      </c>
      <c r="C36" s="52" t="s">
        <v>902</v>
      </c>
      <c r="D36" s="364" t="s">
        <v>870</v>
      </c>
      <c r="E36" s="55">
        <v>8250</v>
      </c>
      <c r="F36" s="810" t="s">
        <v>122</v>
      </c>
      <c r="G36" s="368"/>
      <c r="H36" s="369" t="s">
        <v>46</v>
      </c>
      <c r="I36" s="369" t="s">
        <v>1346</v>
      </c>
      <c r="J36" s="369" t="s">
        <v>95</v>
      </c>
      <c r="K36" s="433" t="s">
        <v>958</v>
      </c>
    </row>
    <row r="37" spans="1:11" s="809" customFormat="1" ht="20.25" customHeight="1">
      <c r="A37" s="51" t="s">
        <v>924</v>
      </c>
      <c r="B37" s="51" t="s">
        <v>896</v>
      </c>
      <c r="C37" s="52">
        <v>1960</v>
      </c>
      <c r="D37" s="364" t="s">
        <v>870</v>
      </c>
      <c r="E37" s="55">
        <v>450000</v>
      </c>
      <c r="F37" s="810" t="s">
        <v>123</v>
      </c>
      <c r="G37" s="368"/>
      <c r="H37" s="369" t="s">
        <v>46</v>
      </c>
      <c r="I37" s="369" t="s">
        <v>771</v>
      </c>
      <c r="J37" s="369" t="s">
        <v>105</v>
      </c>
      <c r="K37" s="433" t="s">
        <v>958</v>
      </c>
    </row>
    <row r="38" spans="1:11" s="809" customFormat="1" ht="20.25" customHeight="1">
      <c r="A38" s="51" t="s">
        <v>900</v>
      </c>
      <c r="B38" s="51" t="s">
        <v>781</v>
      </c>
      <c r="C38" s="52" t="s">
        <v>902</v>
      </c>
      <c r="D38" s="364" t="s">
        <v>870</v>
      </c>
      <c r="E38" s="55">
        <v>9400</v>
      </c>
      <c r="F38" s="810" t="s">
        <v>124</v>
      </c>
      <c r="G38" s="368"/>
      <c r="H38" s="369" t="s">
        <v>46</v>
      </c>
      <c r="I38" s="369" t="s">
        <v>771</v>
      </c>
      <c r="J38" s="369" t="s">
        <v>105</v>
      </c>
      <c r="K38" s="433" t="s">
        <v>958</v>
      </c>
    </row>
    <row r="39" spans="1:11" s="809" customFormat="1" ht="20.25" customHeight="1">
      <c r="A39" s="51" t="s">
        <v>925</v>
      </c>
      <c r="B39" s="51" t="s">
        <v>926</v>
      </c>
      <c r="C39" s="52" t="s">
        <v>902</v>
      </c>
      <c r="D39" s="364" t="s">
        <v>870</v>
      </c>
      <c r="E39" s="55">
        <v>118357</v>
      </c>
      <c r="F39" s="810" t="s">
        <v>125</v>
      </c>
      <c r="G39" s="368"/>
      <c r="H39" s="369" t="s">
        <v>46</v>
      </c>
      <c r="I39" s="369" t="s">
        <v>1346</v>
      </c>
      <c r="J39" s="369" t="s">
        <v>126</v>
      </c>
      <c r="K39" s="433" t="s">
        <v>957</v>
      </c>
    </row>
    <row r="40" spans="1:11" s="809" customFormat="1" ht="20.25" customHeight="1">
      <c r="A40" s="51" t="s">
        <v>900</v>
      </c>
      <c r="B40" s="51" t="s">
        <v>782</v>
      </c>
      <c r="C40" s="52" t="s">
        <v>902</v>
      </c>
      <c r="D40" s="364" t="s">
        <v>870</v>
      </c>
      <c r="E40" s="55">
        <v>70000</v>
      </c>
      <c r="F40" s="810" t="s">
        <v>127</v>
      </c>
      <c r="G40" s="368"/>
      <c r="H40" s="369" t="s">
        <v>46</v>
      </c>
      <c r="I40" s="369" t="s">
        <v>1346</v>
      </c>
      <c r="J40" s="369" t="s">
        <v>95</v>
      </c>
      <c r="K40" s="433" t="s">
        <v>957</v>
      </c>
    </row>
    <row r="41" spans="1:11" s="809" customFormat="1" ht="20.25" customHeight="1">
      <c r="A41" s="51" t="s">
        <v>927</v>
      </c>
      <c r="B41" s="51" t="s">
        <v>928</v>
      </c>
      <c r="C41" s="52" t="s">
        <v>902</v>
      </c>
      <c r="D41" s="364" t="s">
        <v>870</v>
      </c>
      <c r="E41" s="55">
        <v>42300</v>
      </c>
      <c r="F41" s="810" t="s">
        <v>128</v>
      </c>
      <c r="G41" s="368"/>
      <c r="H41" s="369" t="s">
        <v>46</v>
      </c>
      <c r="I41" s="369" t="s">
        <v>129</v>
      </c>
      <c r="J41" s="369" t="s">
        <v>105</v>
      </c>
      <c r="K41" s="433" t="s">
        <v>958</v>
      </c>
    </row>
    <row r="42" spans="1:11" s="809" customFormat="1" ht="20.25" customHeight="1">
      <c r="A42" s="51" t="s">
        <v>929</v>
      </c>
      <c r="B42" s="51" t="s">
        <v>930</v>
      </c>
      <c r="C42" s="52" t="s">
        <v>902</v>
      </c>
      <c r="D42" s="364" t="s">
        <v>870</v>
      </c>
      <c r="E42" s="55">
        <v>10000</v>
      </c>
      <c r="F42" s="810" t="s">
        <v>130</v>
      </c>
      <c r="G42" s="368"/>
      <c r="H42" s="369" t="s">
        <v>46</v>
      </c>
      <c r="I42" s="369" t="s">
        <v>1346</v>
      </c>
      <c r="J42" s="369" t="s">
        <v>95</v>
      </c>
      <c r="K42" s="433" t="s">
        <v>957</v>
      </c>
    </row>
    <row r="43" spans="1:11" s="809" customFormat="1" ht="20.25" customHeight="1">
      <c r="A43" s="51" t="s">
        <v>931</v>
      </c>
      <c r="B43" s="51" t="s">
        <v>897</v>
      </c>
      <c r="C43" s="52" t="s">
        <v>913</v>
      </c>
      <c r="D43" s="364" t="s">
        <v>870</v>
      </c>
      <c r="E43" s="55">
        <v>17200</v>
      </c>
      <c r="F43" s="810" t="s">
        <v>131</v>
      </c>
      <c r="G43" s="368"/>
      <c r="H43" s="369" t="s">
        <v>46</v>
      </c>
      <c r="I43" s="369" t="s">
        <v>129</v>
      </c>
      <c r="J43" s="369" t="s">
        <v>105</v>
      </c>
      <c r="K43" s="433" t="s">
        <v>958</v>
      </c>
    </row>
    <row r="44" spans="1:11" s="809" customFormat="1" ht="20.25" customHeight="1">
      <c r="A44" s="51" t="s">
        <v>927</v>
      </c>
      <c r="B44" s="51" t="s">
        <v>932</v>
      </c>
      <c r="C44" s="52" t="s">
        <v>902</v>
      </c>
      <c r="D44" s="364" t="s">
        <v>870</v>
      </c>
      <c r="E44" s="55">
        <v>19505</v>
      </c>
      <c r="F44" s="810" t="s">
        <v>132</v>
      </c>
      <c r="G44" s="368"/>
      <c r="H44" s="369" t="s">
        <v>46</v>
      </c>
      <c r="I44" s="369" t="s">
        <v>1346</v>
      </c>
      <c r="J44" s="369" t="s">
        <v>93</v>
      </c>
      <c r="K44" s="433" t="s">
        <v>958</v>
      </c>
    </row>
    <row r="45" spans="1:11" s="809" customFormat="1" ht="20.25" customHeight="1">
      <c r="A45" s="51" t="s">
        <v>927</v>
      </c>
      <c r="B45" s="51" t="s">
        <v>895</v>
      </c>
      <c r="C45" s="52" t="s">
        <v>902</v>
      </c>
      <c r="D45" s="364" t="s">
        <v>870</v>
      </c>
      <c r="E45" s="55">
        <v>7200</v>
      </c>
      <c r="F45" s="810" t="s">
        <v>133</v>
      </c>
      <c r="G45" s="368"/>
      <c r="H45" s="369" t="s">
        <v>46</v>
      </c>
      <c r="I45" s="369" t="s">
        <v>771</v>
      </c>
      <c r="J45" s="369" t="s">
        <v>105</v>
      </c>
      <c r="K45" s="433" t="s">
        <v>958</v>
      </c>
    </row>
    <row r="46" spans="1:11" s="809" customFormat="1" ht="20.25" customHeight="1">
      <c r="A46" s="51" t="s">
        <v>927</v>
      </c>
      <c r="B46" s="51" t="s">
        <v>933</v>
      </c>
      <c r="C46" s="52" t="s">
        <v>902</v>
      </c>
      <c r="D46" s="364" t="s">
        <v>870</v>
      </c>
      <c r="E46" s="55">
        <v>12000</v>
      </c>
      <c r="F46" s="810" t="s">
        <v>134</v>
      </c>
      <c r="G46" s="368"/>
      <c r="H46" s="369" t="s">
        <v>46</v>
      </c>
      <c r="I46" s="369" t="s">
        <v>771</v>
      </c>
      <c r="J46" s="369" t="s">
        <v>107</v>
      </c>
      <c r="K46" s="433" t="s">
        <v>958</v>
      </c>
    </row>
    <row r="47" spans="1:11" s="809" customFormat="1" ht="20.25" customHeight="1">
      <c r="A47" s="51" t="s">
        <v>927</v>
      </c>
      <c r="B47" s="51" t="s">
        <v>934</v>
      </c>
      <c r="C47" s="52" t="s">
        <v>902</v>
      </c>
      <c r="D47" s="364" t="s">
        <v>870</v>
      </c>
      <c r="E47" s="55">
        <v>97173.05</v>
      </c>
      <c r="F47" s="810" t="s">
        <v>135</v>
      </c>
      <c r="G47" s="368"/>
      <c r="H47" s="369" t="s">
        <v>46</v>
      </c>
      <c r="I47" s="369" t="s">
        <v>1346</v>
      </c>
      <c r="J47" s="369" t="s">
        <v>95</v>
      </c>
      <c r="K47" s="433" t="s">
        <v>958</v>
      </c>
    </row>
    <row r="48" spans="1:11" s="809" customFormat="1" ht="20.25" customHeight="1">
      <c r="A48" s="51" t="s">
        <v>927</v>
      </c>
      <c r="B48" s="51" t="s">
        <v>935</v>
      </c>
      <c r="C48" s="52" t="s">
        <v>902</v>
      </c>
      <c r="D48" s="364" t="s">
        <v>870</v>
      </c>
      <c r="E48" s="55">
        <v>7500</v>
      </c>
      <c r="F48" s="810" t="s">
        <v>136</v>
      </c>
      <c r="G48" s="368"/>
      <c r="H48" s="369" t="s">
        <v>46</v>
      </c>
      <c r="I48" s="369" t="s">
        <v>771</v>
      </c>
      <c r="J48" s="369" t="s">
        <v>105</v>
      </c>
      <c r="K48" s="433" t="s">
        <v>958</v>
      </c>
    </row>
    <row r="49" spans="1:11" s="809" customFormat="1" ht="20.25" customHeight="1">
      <c r="A49" s="51" t="s">
        <v>927</v>
      </c>
      <c r="B49" s="51" t="s">
        <v>936</v>
      </c>
      <c r="C49" s="52" t="s">
        <v>902</v>
      </c>
      <c r="D49" s="364" t="s">
        <v>870</v>
      </c>
      <c r="E49" s="55">
        <v>27450</v>
      </c>
      <c r="F49" s="810" t="s">
        <v>137</v>
      </c>
      <c r="G49" s="368"/>
      <c r="H49" s="369" t="s">
        <v>46</v>
      </c>
      <c r="I49" s="369" t="s">
        <v>773</v>
      </c>
      <c r="J49" s="369" t="s">
        <v>95</v>
      </c>
      <c r="K49" s="433" t="s">
        <v>958</v>
      </c>
    </row>
    <row r="50" spans="1:11" s="809" customFormat="1" ht="20.25" customHeight="1">
      <c r="A50" s="51" t="s">
        <v>927</v>
      </c>
      <c r="B50" s="51" t="s">
        <v>937</v>
      </c>
      <c r="C50" s="52">
        <v>1950</v>
      </c>
      <c r="D50" s="364" t="s">
        <v>870</v>
      </c>
      <c r="E50" s="55">
        <v>84355</v>
      </c>
      <c r="F50" s="810" t="s">
        <v>138</v>
      </c>
      <c r="G50" s="368"/>
      <c r="H50" s="369" t="s">
        <v>46</v>
      </c>
      <c r="I50" s="369" t="s">
        <v>773</v>
      </c>
      <c r="J50" s="369" t="s">
        <v>107</v>
      </c>
      <c r="K50" s="433" t="s">
        <v>958</v>
      </c>
    </row>
    <row r="51" spans="1:11" s="809" customFormat="1" ht="20.25" customHeight="1">
      <c r="A51" s="51" t="s">
        <v>916</v>
      </c>
      <c r="B51" s="51" t="s">
        <v>938</v>
      </c>
      <c r="C51" s="52" t="s">
        <v>902</v>
      </c>
      <c r="D51" s="364" t="s">
        <v>870</v>
      </c>
      <c r="E51" s="55">
        <v>74845</v>
      </c>
      <c r="F51" s="810" t="s">
        <v>139</v>
      </c>
      <c r="G51" s="368"/>
      <c r="H51" s="369" t="s">
        <v>46</v>
      </c>
      <c r="I51" s="369" t="s">
        <v>773</v>
      </c>
      <c r="J51" s="369" t="s">
        <v>140</v>
      </c>
      <c r="K51" s="433" t="s">
        <v>958</v>
      </c>
    </row>
    <row r="52" spans="1:11" s="809" customFormat="1" ht="20.25" customHeight="1">
      <c r="A52" s="51" t="s">
        <v>927</v>
      </c>
      <c r="B52" s="51" t="s">
        <v>939</v>
      </c>
      <c r="C52" s="52" t="s">
        <v>902</v>
      </c>
      <c r="D52" s="364" t="s">
        <v>870</v>
      </c>
      <c r="E52" s="55">
        <v>12400</v>
      </c>
      <c r="F52" s="810" t="s">
        <v>141</v>
      </c>
      <c r="G52" s="368"/>
      <c r="H52" s="369" t="s">
        <v>46</v>
      </c>
      <c r="I52" s="369" t="s">
        <v>1346</v>
      </c>
      <c r="J52" s="369" t="s">
        <v>107</v>
      </c>
      <c r="K52" s="433" t="s">
        <v>958</v>
      </c>
    </row>
    <row r="53" spans="1:11" s="809" customFormat="1" ht="20.25" customHeight="1">
      <c r="A53" s="51" t="s">
        <v>676</v>
      </c>
      <c r="B53" s="51" t="s">
        <v>894</v>
      </c>
      <c r="C53" s="52">
        <v>1950</v>
      </c>
      <c r="D53" s="364" t="s">
        <v>870</v>
      </c>
      <c r="E53" s="55">
        <v>371244.56</v>
      </c>
      <c r="F53" s="810" t="s">
        <v>142</v>
      </c>
      <c r="G53" s="368"/>
      <c r="H53" s="369" t="s">
        <v>46</v>
      </c>
      <c r="I53" s="369" t="s">
        <v>771</v>
      </c>
      <c r="J53" s="369" t="s">
        <v>105</v>
      </c>
      <c r="K53" s="433" t="s">
        <v>958</v>
      </c>
    </row>
    <row r="54" spans="1:11" s="809" customFormat="1" ht="20.25" customHeight="1">
      <c r="A54" s="51" t="s">
        <v>676</v>
      </c>
      <c r="B54" s="51" t="s">
        <v>896</v>
      </c>
      <c r="C54" s="52" t="s">
        <v>913</v>
      </c>
      <c r="D54" s="364" t="s">
        <v>870</v>
      </c>
      <c r="E54" s="55">
        <v>324300</v>
      </c>
      <c r="F54" s="810" t="s">
        <v>143</v>
      </c>
      <c r="G54" s="368"/>
      <c r="H54" s="369" t="s">
        <v>46</v>
      </c>
      <c r="I54" s="369" t="s">
        <v>771</v>
      </c>
      <c r="J54" s="369" t="s">
        <v>105</v>
      </c>
      <c r="K54" s="433" t="s">
        <v>958</v>
      </c>
    </row>
    <row r="55" spans="1:11" s="809" customFormat="1" ht="20.25" customHeight="1">
      <c r="A55" s="51" t="s">
        <v>677</v>
      </c>
      <c r="B55" s="51" t="s">
        <v>941</v>
      </c>
      <c r="C55" s="52" t="s">
        <v>913</v>
      </c>
      <c r="D55" s="329" t="s">
        <v>870</v>
      </c>
      <c r="E55" s="55">
        <v>210000</v>
      </c>
      <c r="F55" s="368"/>
      <c r="G55" s="368"/>
      <c r="H55" s="369" t="s">
        <v>46</v>
      </c>
      <c r="I55" s="369" t="s">
        <v>1346</v>
      </c>
      <c r="J55" s="369" t="s">
        <v>107</v>
      </c>
      <c r="K55" s="433" t="s">
        <v>957</v>
      </c>
    </row>
    <row r="56" spans="1:11" s="809" customFormat="1" ht="20.25" customHeight="1">
      <c r="A56" s="51" t="s">
        <v>783</v>
      </c>
      <c r="B56" s="51" t="s">
        <v>784</v>
      </c>
      <c r="C56" s="52" t="s">
        <v>913</v>
      </c>
      <c r="D56" s="329" t="s">
        <v>870</v>
      </c>
      <c r="E56" s="55">
        <v>65410.05</v>
      </c>
      <c r="F56" s="368"/>
      <c r="G56" s="368"/>
      <c r="H56" s="369" t="s">
        <v>46</v>
      </c>
      <c r="I56" s="369" t="s">
        <v>771</v>
      </c>
      <c r="J56" s="369" t="s">
        <v>105</v>
      </c>
      <c r="K56" s="433" t="s">
        <v>957</v>
      </c>
    </row>
    <row r="57" spans="1:11" s="809" customFormat="1" ht="33.75">
      <c r="A57" s="51" t="s">
        <v>942</v>
      </c>
      <c r="B57" s="51" t="s">
        <v>943</v>
      </c>
      <c r="C57" s="52" t="s">
        <v>902</v>
      </c>
      <c r="D57" s="364" t="s">
        <v>870</v>
      </c>
      <c r="E57" s="55">
        <v>562479</v>
      </c>
      <c r="F57" s="810" t="s">
        <v>144</v>
      </c>
      <c r="G57" s="368"/>
      <c r="H57" s="369" t="s">
        <v>46</v>
      </c>
      <c r="I57" s="380" t="s">
        <v>145</v>
      </c>
      <c r="J57" s="369" t="s">
        <v>146</v>
      </c>
      <c r="K57" s="433" t="s">
        <v>147</v>
      </c>
    </row>
    <row r="58" spans="1:11" s="809" customFormat="1" ht="112.5">
      <c r="A58" s="51" t="s">
        <v>940</v>
      </c>
      <c r="B58" s="51" t="s">
        <v>944</v>
      </c>
      <c r="C58" s="52" t="s">
        <v>902</v>
      </c>
      <c r="D58" s="364" t="s">
        <v>870</v>
      </c>
      <c r="E58" s="55">
        <v>786975.63</v>
      </c>
      <c r="F58" s="810" t="s">
        <v>148</v>
      </c>
      <c r="G58" s="368"/>
      <c r="H58" s="380" t="s">
        <v>149</v>
      </c>
      <c r="I58" s="369" t="s">
        <v>771</v>
      </c>
      <c r="J58" s="380" t="s">
        <v>150</v>
      </c>
      <c r="K58" s="434" t="s">
        <v>1050</v>
      </c>
    </row>
    <row r="59" spans="1:11" s="809" customFormat="1" ht="24.75" customHeight="1">
      <c r="A59" s="51" t="s">
        <v>942</v>
      </c>
      <c r="B59" s="51" t="s">
        <v>945</v>
      </c>
      <c r="C59" s="52">
        <v>1960</v>
      </c>
      <c r="D59" s="364" t="s">
        <v>870</v>
      </c>
      <c r="E59" s="55">
        <v>88897.18</v>
      </c>
      <c r="F59" s="810" t="s">
        <v>151</v>
      </c>
      <c r="G59" s="368"/>
      <c r="H59" s="369" t="s">
        <v>46</v>
      </c>
      <c r="I59" s="369" t="s">
        <v>771</v>
      </c>
      <c r="J59" s="369" t="s">
        <v>105</v>
      </c>
      <c r="K59" s="433" t="s">
        <v>958</v>
      </c>
    </row>
    <row r="60" spans="1:11" s="809" customFormat="1" ht="24.75" customHeight="1">
      <c r="A60" s="51" t="s">
        <v>946</v>
      </c>
      <c r="B60" s="51" t="s">
        <v>947</v>
      </c>
      <c r="C60" s="52">
        <v>1980</v>
      </c>
      <c r="D60" s="364" t="s">
        <v>870</v>
      </c>
      <c r="E60" s="55">
        <v>518994</v>
      </c>
      <c r="F60" s="810" t="s">
        <v>152</v>
      </c>
      <c r="G60" s="368"/>
      <c r="H60" s="369" t="s">
        <v>46</v>
      </c>
      <c r="I60" s="369" t="s">
        <v>771</v>
      </c>
      <c r="J60" s="369" t="s">
        <v>105</v>
      </c>
      <c r="K60" s="433" t="s">
        <v>153</v>
      </c>
    </row>
    <row r="61" spans="1:11" s="809" customFormat="1" ht="24.75" customHeight="1">
      <c r="A61" s="51" t="s">
        <v>154</v>
      </c>
      <c r="B61" s="51" t="s">
        <v>155</v>
      </c>
      <c r="C61" s="52">
        <v>2009</v>
      </c>
      <c r="D61" s="364" t="s">
        <v>870</v>
      </c>
      <c r="E61" s="55">
        <v>408223.35</v>
      </c>
      <c r="F61" s="810"/>
      <c r="G61" s="368"/>
      <c r="H61" s="369" t="s">
        <v>46</v>
      </c>
      <c r="I61" s="369" t="s">
        <v>1346</v>
      </c>
      <c r="J61" s="369" t="s">
        <v>93</v>
      </c>
      <c r="K61" s="433" t="s">
        <v>153</v>
      </c>
    </row>
    <row r="62" spans="1:11" s="809" customFormat="1" ht="22.5">
      <c r="A62" s="51" t="s">
        <v>948</v>
      </c>
      <c r="B62" s="51" t="s">
        <v>949</v>
      </c>
      <c r="C62" s="52">
        <v>2003</v>
      </c>
      <c r="D62" s="364" t="s">
        <v>870</v>
      </c>
      <c r="E62" s="55">
        <v>10236</v>
      </c>
      <c r="F62" s="370"/>
      <c r="G62" s="370"/>
      <c r="H62" s="370"/>
      <c r="I62" s="370"/>
      <c r="J62" s="370"/>
      <c r="K62" s="46"/>
    </row>
    <row r="63" spans="1:11" s="809" customFormat="1" ht="22.5">
      <c r="A63" s="51" t="s">
        <v>948</v>
      </c>
      <c r="B63" s="51" t="s">
        <v>895</v>
      </c>
      <c r="C63" s="52">
        <v>2004</v>
      </c>
      <c r="D63" s="364" t="s">
        <v>870</v>
      </c>
      <c r="E63" s="55">
        <v>9900</v>
      </c>
      <c r="F63" s="370"/>
      <c r="G63" s="370"/>
      <c r="H63" s="370"/>
      <c r="I63" s="370"/>
      <c r="J63" s="370"/>
      <c r="K63" s="46"/>
    </row>
    <row r="64" spans="1:11" s="809" customFormat="1" ht="22.5">
      <c r="A64" s="51" t="s">
        <v>948</v>
      </c>
      <c r="B64" s="51" t="s">
        <v>939</v>
      </c>
      <c r="C64" s="52">
        <v>2006</v>
      </c>
      <c r="D64" s="364" t="s">
        <v>870</v>
      </c>
      <c r="E64" s="55">
        <v>10358</v>
      </c>
      <c r="F64" s="370"/>
      <c r="G64" s="370"/>
      <c r="H64" s="370"/>
      <c r="I64" s="370"/>
      <c r="J64" s="370"/>
      <c r="K64" s="46"/>
    </row>
    <row r="65" spans="1:11" s="809" customFormat="1" ht="22.5">
      <c r="A65" s="51" t="s">
        <v>948</v>
      </c>
      <c r="B65" s="51" t="s">
        <v>933</v>
      </c>
      <c r="C65" s="52">
        <v>2006</v>
      </c>
      <c r="D65" s="364" t="s">
        <v>870</v>
      </c>
      <c r="E65" s="55">
        <v>13835</v>
      </c>
      <c r="F65" s="370"/>
      <c r="G65" s="370"/>
      <c r="H65" s="370"/>
      <c r="I65" s="370"/>
      <c r="J65" s="370"/>
      <c r="K65" s="46"/>
    </row>
    <row r="66" spans="1:11" s="809" customFormat="1" ht="22.5">
      <c r="A66" s="51" t="s">
        <v>948</v>
      </c>
      <c r="B66" s="51" t="s">
        <v>950</v>
      </c>
      <c r="C66" s="52">
        <v>2006</v>
      </c>
      <c r="D66" s="370"/>
      <c r="E66" s="55">
        <v>10358</v>
      </c>
      <c r="F66" s="370"/>
      <c r="G66" s="370"/>
      <c r="H66" s="370"/>
      <c r="I66" s="370"/>
      <c r="J66" s="370"/>
      <c r="K66" s="46"/>
    </row>
    <row r="67" spans="1:11" s="809" customFormat="1" ht="22.5">
      <c r="A67" s="51" t="s">
        <v>948</v>
      </c>
      <c r="B67" s="51" t="s">
        <v>896</v>
      </c>
      <c r="C67" s="52">
        <v>2006</v>
      </c>
      <c r="D67" s="370"/>
      <c r="E67" s="55">
        <v>15848</v>
      </c>
      <c r="F67" s="370"/>
      <c r="G67" s="370"/>
      <c r="H67" s="370"/>
      <c r="I67" s="370"/>
      <c r="J67" s="370"/>
      <c r="K67" s="46"/>
    </row>
    <row r="68" spans="1:11" s="809" customFormat="1" ht="22.5">
      <c r="A68" s="51" t="s">
        <v>948</v>
      </c>
      <c r="B68" s="51" t="s">
        <v>932</v>
      </c>
      <c r="C68" s="52">
        <v>2006</v>
      </c>
      <c r="D68" s="370"/>
      <c r="E68" s="55">
        <v>10358</v>
      </c>
      <c r="F68" s="370"/>
      <c r="G68" s="370"/>
      <c r="H68" s="370"/>
      <c r="I68" s="370"/>
      <c r="J68" s="370"/>
      <c r="K68" s="46"/>
    </row>
    <row r="69" spans="1:11" s="809" customFormat="1" ht="22.5">
      <c r="A69" s="51" t="s">
        <v>948</v>
      </c>
      <c r="B69" s="51" t="s">
        <v>951</v>
      </c>
      <c r="C69" s="52">
        <v>2006</v>
      </c>
      <c r="D69" s="370"/>
      <c r="E69" s="55">
        <v>10357.8</v>
      </c>
      <c r="F69" s="370"/>
      <c r="G69" s="370"/>
      <c r="H69" s="370"/>
      <c r="I69" s="370"/>
      <c r="J69" s="370"/>
      <c r="K69" s="46"/>
    </row>
    <row r="70" spans="1:11" s="809" customFormat="1" ht="22.5">
      <c r="A70" s="51" t="s">
        <v>948</v>
      </c>
      <c r="B70" s="51" t="s">
        <v>898</v>
      </c>
      <c r="C70" s="52">
        <v>2007</v>
      </c>
      <c r="D70" s="370"/>
      <c r="E70" s="55">
        <v>14880</v>
      </c>
      <c r="F70" s="370"/>
      <c r="G70" s="370"/>
      <c r="H70" s="370"/>
      <c r="I70" s="370"/>
      <c r="J70" s="370"/>
      <c r="K70" s="46"/>
    </row>
    <row r="71" spans="1:11" s="809" customFormat="1" ht="22.5">
      <c r="A71" s="51" t="s">
        <v>948</v>
      </c>
      <c r="B71" s="51" t="s">
        <v>952</v>
      </c>
      <c r="C71" s="52">
        <v>2008</v>
      </c>
      <c r="D71" s="370"/>
      <c r="E71" s="55">
        <v>15250</v>
      </c>
      <c r="F71" s="370"/>
      <c r="G71" s="370"/>
      <c r="H71" s="370"/>
      <c r="I71" s="370"/>
      <c r="J71" s="370"/>
      <c r="K71" s="46"/>
    </row>
    <row r="72" spans="1:11" s="809" customFormat="1" ht="22.5">
      <c r="A72" s="51" t="s">
        <v>948</v>
      </c>
      <c r="B72" s="51" t="s">
        <v>952</v>
      </c>
      <c r="C72" s="52">
        <v>2008</v>
      </c>
      <c r="D72" s="370"/>
      <c r="E72" s="55">
        <v>10614</v>
      </c>
      <c r="F72" s="370"/>
      <c r="G72" s="370"/>
      <c r="H72" s="370"/>
      <c r="I72" s="370"/>
      <c r="J72" s="370"/>
      <c r="K72" s="46"/>
    </row>
    <row r="73" spans="1:11" s="809" customFormat="1" ht="22.5">
      <c r="A73" s="51" t="s">
        <v>948</v>
      </c>
      <c r="B73" s="51" t="s">
        <v>952</v>
      </c>
      <c r="C73" s="52">
        <v>2008</v>
      </c>
      <c r="D73" s="370"/>
      <c r="E73" s="55">
        <v>3960.12</v>
      </c>
      <c r="F73" s="370"/>
      <c r="G73" s="370"/>
      <c r="H73" s="370"/>
      <c r="I73" s="370"/>
      <c r="J73" s="370"/>
      <c r="K73" s="46"/>
    </row>
    <row r="74" spans="1:11" s="809" customFormat="1" ht="22.5">
      <c r="A74" s="51" t="s">
        <v>948</v>
      </c>
      <c r="B74" s="51" t="s">
        <v>952</v>
      </c>
      <c r="C74" s="52">
        <v>2008</v>
      </c>
      <c r="D74" s="370"/>
      <c r="E74" s="55">
        <v>18812.4</v>
      </c>
      <c r="F74" s="370"/>
      <c r="G74" s="370"/>
      <c r="H74" s="370"/>
      <c r="I74" s="370"/>
      <c r="J74" s="370"/>
      <c r="K74" s="46"/>
    </row>
    <row r="75" spans="1:11" s="809" customFormat="1" ht="22.5">
      <c r="A75" s="51" t="s">
        <v>948</v>
      </c>
      <c r="B75" s="51" t="s">
        <v>952</v>
      </c>
      <c r="C75" s="52">
        <v>2009</v>
      </c>
      <c r="D75" s="370"/>
      <c r="E75" s="55">
        <v>10004</v>
      </c>
      <c r="F75" s="370"/>
      <c r="G75" s="370"/>
      <c r="H75" s="370"/>
      <c r="I75" s="370"/>
      <c r="J75" s="370"/>
      <c r="K75" s="46"/>
    </row>
    <row r="76" spans="1:11" s="809" customFormat="1" ht="22.5">
      <c r="A76" s="51" t="s">
        <v>948</v>
      </c>
      <c r="B76" s="51" t="s">
        <v>952</v>
      </c>
      <c r="C76" s="52">
        <v>2009</v>
      </c>
      <c r="D76" s="370"/>
      <c r="E76" s="55">
        <v>10004</v>
      </c>
      <c r="F76" s="370"/>
      <c r="G76" s="370"/>
      <c r="H76" s="370"/>
      <c r="I76" s="370"/>
      <c r="J76" s="370"/>
      <c r="K76" s="46"/>
    </row>
    <row r="77" spans="1:11" s="809" customFormat="1" ht="22.5">
      <c r="A77" s="51" t="s">
        <v>948</v>
      </c>
      <c r="B77" s="51" t="s">
        <v>935</v>
      </c>
      <c r="C77" s="52">
        <v>2009</v>
      </c>
      <c r="D77" s="370"/>
      <c r="E77" s="55">
        <v>10562.76</v>
      </c>
      <c r="F77" s="370"/>
      <c r="G77" s="370"/>
      <c r="H77" s="370"/>
      <c r="I77" s="370"/>
      <c r="J77" s="370"/>
      <c r="K77" s="46"/>
    </row>
    <row r="78" spans="1:11" s="809" customFormat="1" ht="22.5">
      <c r="A78" s="51" t="s">
        <v>948</v>
      </c>
      <c r="B78" s="51" t="s">
        <v>785</v>
      </c>
      <c r="C78" s="52">
        <v>2009</v>
      </c>
      <c r="D78" s="370"/>
      <c r="E78" s="55">
        <v>10562.76</v>
      </c>
      <c r="F78" s="370"/>
      <c r="G78" s="370"/>
      <c r="H78" s="370"/>
      <c r="I78" s="370"/>
      <c r="J78" s="370"/>
      <c r="K78" s="46"/>
    </row>
    <row r="79" spans="1:11" s="809" customFormat="1" ht="22.5">
      <c r="A79" s="51" t="s">
        <v>948</v>
      </c>
      <c r="B79" s="51" t="s">
        <v>1052</v>
      </c>
      <c r="C79" s="52">
        <v>2009</v>
      </c>
      <c r="D79" s="370"/>
      <c r="E79" s="55">
        <v>10562.76</v>
      </c>
      <c r="F79" s="370"/>
      <c r="G79" s="370"/>
      <c r="H79" s="370"/>
      <c r="I79" s="370"/>
      <c r="J79" s="370"/>
      <c r="K79" s="46"/>
    </row>
    <row r="80" spans="1:11" s="809" customFormat="1" ht="22.5">
      <c r="A80" s="51" t="s">
        <v>948</v>
      </c>
      <c r="B80" s="51" t="s">
        <v>928</v>
      </c>
      <c r="C80" s="52">
        <v>2009</v>
      </c>
      <c r="D80" s="370"/>
      <c r="E80" s="55">
        <v>10562.76</v>
      </c>
      <c r="F80" s="370"/>
      <c r="G80" s="370"/>
      <c r="H80" s="370"/>
      <c r="I80" s="370"/>
      <c r="J80" s="370"/>
      <c r="K80" s="46"/>
    </row>
    <row r="81" spans="1:11" s="809" customFormat="1" ht="22.5">
      <c r="A81" s="51" t="s">
        <v>948</v>
      </c>
      <c r="B81" s="51" t="s">
        <v>786</v>
      </c>
      <c r="C81" s="52">
        <v>2009</v>
      </c>
      <c r="D81" s="370"/>
      <c r="E81" s="55">
        <v>10562.76</v>
      </c>
      <c r="F81" s="370"/>
      <c r="G81" s="370"/>
      <c r="H81" s="370"/>
      <c r="I81" s="370"/>
      <c r="J81" s="370"/>
      <c r="K81" s="46"/>
    </row>
    <row r="82" spans="1:11" s="809" customFormat="1" ht="22.5">
      <c r="A82" s="51" t="s">
        <v>948</v>
      </c>
      <c r="B82" s="51" t="s">
        <v>936</v>
      </c>
      <c r="C82" s="52">
        <v>2009</v>
      </c>
      <c r="D82" s="370"/>
      <c r="E82" s="55">
        <v>10562.76</v>
      </c>
      <c r="F82" s="370"/>
      <c r="G82" s="370"/>
      <c r="H82" s="370"/>
      <c r="I82" s="370"/>
      <c r="J82" s="370"/>
      <c r="K82" s="46"/>
    </row>
    <row r="83" spans="1:11" s="809" customFormat="1" ht="22.5">
      <c r="A83" s="51" t="s">
        <v>948</v>
      </c>
      <c r="B83" s="51" t="s">
        <v>934</v>
      </c>
      <c r="C83" s="52">
        <v>2009</v>
      </c>
      <c r="D83" s="370"/>
      <c r="E83" s="55">
        <v>10562.76</v>
      </c>
      <c r="F83" s="370"/>
      <c r="G83" s="370"/>
      <c r="H83" s="370"/>
      <c r="I83" s="370"/>
      <c r="J83" s="370"/>
      <c r="K83" s="46"/>
    </row>
    <row r="84" spans="1:11" s="809" customFormat="1" ht="22.5">
      <c r="A84" s="51" t="s">
        <v>948</v>
      </c>
      <c r="B84" s="51" t="s">
        <v>899</v>
      </c>
      <c r="C84" s="52">
        <v>2009</v>
      </c>
      <c r="D84" s="370"/>
      <c r="E84" s="55">
        <v>10562.76</v>
      </c>
      <c r="F84" s="370"/>
      <c r="G84" s="370"/>
      <c r="H84" s="370"/>
      <c r="I84" s="370"/>
      <c r="J84" s="370"/>
      <c r="K84" s="46"/>
    </row>
    <row r="85" spans="1:11" s="809" customFormat="1" ht="22.5">
      <c r="A85" s="51" t="s">
        <v>948</v>
      </c>
      <c r="B85" s="51" t="s">
        <v>894</v>
      </c>
      <c r="C85" s="52">
        <v>2009</v>
      </c>
      <c r="D85" s="370"/>
      <c r="E85" s="55">
        <v>7664.04</v>
      </c>
      <c r="F85" s="370"/>
      <c r="G85" s="370"/>
      <c r="H85" s="370"/>
      <c r="I85" s="370"/>
      <c r="J85" s="370"/>
      <c r="K85" s="46"/>
    </row>
    <row r="86" spans="1:11" s="809" customFormat="1" ht="22.5">
      <c r="A86" s="51" t="s">
        <v>948</v>
      </c>
      <c r="B86" s="51" t="s">
        <v>787</v>
      </c>
      <c r="C86" s="52">
        <v>2009</v>
      </c>
      <c r="D86" s="370"/>
      <c r="E86" s="55">
        <v>10562.76</v>
      </c>
      <c r="F86" s="370"/>
      <c r="G86" s="370"/>
      <c r="H86" s="370"/>
      <c r="I86" s="370"/>
      <c r="J86" s="370"/>
      <c r="K86" s="46"/>
    </row>
    <row r="87" spans="1:11" s="809" customFormat="1" ht="22.5">
      <c r="A87" s="51" t="s">
        <v>948</v>
      </c>
      <c r="B87" s="51" t="s">
        <v>1051</v>
      </c>
      <c r="C87" s="52">
        <v>2009</v>
      </c>
      <c r="D87" s="370"/>
      <c r="E87" s="55">
        <v>10562.76</v>
      </c>
      <c r="F87" s="370"/>
      <c r="G87" s="370"/>
      <c r="H87" s="370"/>
      <c r="I87" s="370"/>
      <c r="J87" s="370"/>
      <c r="K87" s="46"/>
    </row>
    <row r="88" spans="1:11" s="809" customFormat="1" ht="22.5">
      <c r="A88" s="51" t="s">
        <v>948</v>
      </c>
      <c r="B88" s="51" t="s">
        <v>977</v>
      </c>
      <c r="C88" s="52">
        <v>2009</v>
      </c>
      <c r="D88" s="370"/>
      <c r="E88" s="55">
        <v>10562.76</v>
      </c>
      <c r="F88" s="370"/>
      <c r="G88" s="370"/>
      <c r="H88" s="370"/>
      <c r="I88" s="370"/>
      <c r="J88" s="370"/>
      <c r="K88" s="46"/>
    </row>
    <row r="89" spans="1:11" s="809" customFormat="1" ht="22.5">
      <c r="A89" s="51" t="s">
        <v>948</v>
      </c>
      <c r="B89" s="51" t="s">
        <v>921</v>
      </c>
      <c r="C89" s="52">
        <v>2009</v>
      </c>
      <c r="D89" s="370"/>
      <c r="E89" s="55">
        <v>7664.04</v>
      </c>
      <c r="F89" s="370"/>
      <c r="G89" s="370"/>
      <c r="H89" s="370"/>
      <c r="I89" s="370"/>
      <c r="J89" s="370"/>
      <c r="K89" s="46"/>
    </row>
    <row r="90" spans="1:11" s="809" customFormat="1" ht="22.5">
      <c r="A90" s="51" t="s">
        <v>948</v>
      </c>
      <c r="B90" s="51" t="s">
        <v>897</v>
      </c>
      <c r="C90" s="52">
        <v>2009</v>
      </c>
      <c r="D90" s="370"/>
      <c r="E90" s="55">
        <v>10562.76</v>
      </c>
      <c r="F90" s="370"/>
      <c r="G90" s="370"/>
      <c r="H90" s="370"/>
      <c r="I90" s="370"/>
      <c r="J90" s="370"/>
      <c r="K90" s="46"/>
    </row>
    <row r="91" spans="1:11" s="809" customFormat="1" ht="16.5" customHeight="1">
      <c r="A91" s="51" t="s">
        <v>953</v>
      </c>
      <c r="B91" s="51" t="s">
        <v>952</v>
      </c>
      <c r="C91" s="52">
        <v>2005</v>
      </c>
      <c r="D91" s="370"/>
      <c r="E91" s="55">
        <v>176984</v>
      </c>
      <c r="F91" s="370"/>
      <c r="G91" s="370"/>
      <c r="H91" s="370"/>
      <c r="I91" s="370"/>
      <c r="J91" s="370"/>
      <c r="K91" s="46"/>
    </row>
    <row r="92" spans="1:11" s="809" customFormat="1" ht="16.5" customHeight="1">
      <c r="A92" s="51" t="s">
        <v>954</v>
      </c>
      <c r="B92" s="51" t="s">
        <v>952</v>
      </c>
      <c r="C92" s="52">
        <v>2006</v>
      </c>
      <c r="D92" s="370"/>
      <c r="E92" s="55">
        <v>7300</v>
      </c>
      <c r="F92" s="370"/>
      <c r="G92" s="370"/>
      <c r="H92" s="370"/>
      <c r="I92" s="370"/>
      <c r="J92" s="370"/>
      <c r="K92" s="46"/>
    </row>
    <row r="93" spans="1:11" s="809" customFormat="1" ht="16.5" customHeight="1">
      <c r="A93" s="51" t="s">
        <v>955</v>
      </c>
      <c r="B93" s="51" t="s">
        <v>939</v>
      </c>
      <c r="C93" s="52">
        <v>2006</v>
      </c>
      <c r="D93" s="370"/>
      <c r="E93" s="55">
        <v>4270</v>
      </c>
      <c r="F93" s="370"/>
      <c r="G93" s="370"/>
      <c r="H93" s="370"/>
      <c r="I93" s="370"/>
      <c r="J93" s="370"/>
      <c r="K93" s="46"/>
    </row>
    <row r="94" spans="1:11" s="809" customFormat="1" ht="16.5" customHeight="1">
      <c r="A94" s="51" t="s">
        <v>955</v>
      </c>
      <c r="B94" s="51" t="s">
        <v>939</v>
      </c>
      <c r="C94" s="52">
        <v>2006</v>
      </c>
      <c r="D94" s="370"/>
      <c r="E94" s="55">
        <v>4270</v>
      </c>
      <c r="F94" s="370"/>
      <c r="G94" s="370"/>
      <c r="H94" s="370"/>
      <c r="I94" s="370"/>
      <c r="J94" s="370"/>
      <c r="K94" s="46"/>
    </row>
    <row r="95" spans="1:11" s="809" customFormat="1" ht="16.5" customHeight="1">
      <c r="A95" s="51" t="s">
        <v>955</v>
      </c>
      <c r="B95" s="51" t="s">
        <v>899</v>
      </c>
      <c r="C95" s="52">
        <v>2006</v>
      </c>
      <c r="D95" s="370"/>
      <c r="E95" s="55">
        <v>4270</v>
      </c>
      <c r="F95" s="370"/>
      <c r="G95" s="370"/>
      <c r="H95" s="370"/>
      <c r="I95" s="370"/>
      <c r="J95" s="370"/>
      <c r="K95" s="46"/>
    </row>
    <row r="96" spans="1:11" s="809" customFormat="1" ht="16.5" customHeight="1">
      <c r="A96" s="51" t="s">
        <v>955</v>
      </c>
      <c r="B96" s="51" t="s">
        <v>899</v>
      </c>
      <c r="C96" s="52">
        <v>2006</v>
      </c>
      <c r="D96" s="370"/>
      <c r="E96" s="55">
        <v>4270</v>
      </c>
      <c r="F96" s="370"/>
      <c r="G96" s="370"/>
      <c r="H96" s="370"/>
      <c r="I96" s="370"/>
      <c r="J96" s="370"/>
      <c r="K96" s="46"/>
    </row>
    <row r="97" spans="1:11" s="809" customFormat="1" ht="16.5" customHeight="1">
      <c r="A97" s="51" t="s">
        <v>955</v>
      </c>
      <c r="B97" s="51" t="s">
        <v>934</v>
      </c>
      <c r="C97" s="52">
        <v>2006</v>
      </c>
      <c r="D97" s="370"/>
      <c r="E97" s="55">
        <v>4270</v>
      </c>
      <c r="F97" s="370"/>
      <c r="G97" s="370"/>
      <c r="H97" s="370"/>
      <c r="I97" s="370"/>
      <c r="J97" s="370"/>
      <c r="K97" s="46"/>
    </row>
    <row r="98" spans="1:11" s="809" customFormat="1" ht="16.5" customHeight="1">
      <c r="A98" s="51" t="s">
        <v>955</v>
      </c>
      <c r="B98" s="51" t="s">
        <v>956</v>
      </c>
      <c r="C98" s="52">
        <v>2006</v>
      </c>
      <c r="D98" s="370"/>
      <c r="E98" s="55">
        <v>4270</v>
      </c>
      <c r="F98" s="370"/>
      <c r="G98" s="370"/>
      <c r="H98" s="370"/>
      <c r="I98" s="370"/>
      <c r="J98" s="370"/>
      <c r="K98" s="46"/>
    </row>
    <row r="99" spans="1:11" s="809" customFormat="1" ht="16.5" customHeight="1">
      <c r="A99" s="51" t="s">
        <v>955</v>
      </c>
      <c r="B99" s="51" t="s">
        <v>789</v>
      </c>
      <c r="C99" s="52">
        <v>2009</v>
      </c>
      <c r="D99" s="370"/>
      <c r="E99" s="55">
        <v>7320</v>
      </c>
      <c r="F99" s="370" t="s">
        <v>788</v>
      </c>
      <c r="G99" s="370"/>
      <c r="H99" s="370"/>
      <c r="I99" s="370"/>
      <c r="J99" s="370"/>
      <c r="K99" s="46"/>
    </row>
    <row r="100" spans="1:11" s="809" customFormat="1" ht="16.5" customHeight="1">
      <c r="A100" s="51" t="s">
        <v>955</v>
      </c>
      <c r="B100" s="51" t="s">
        <v>928</v>
      </c>
      <c r="C100" s="52">
        <v>2009</v>
      </c>
      <c r="D100" s="370"/>
      <c r="E100" s="55">
        <v>3660</v>
      </c>
      <c r="F100" s="370"/>
      <c r="G100" s="370"/>
      <c r="H100" s="370"/>
      <c r="I100" s="370"/>
      <c r="J100" s="370"/>
      <c r="K100" s="46"/>
    </row>
    <row r="101" spans="1:11" s="809" customFormat="1" ht="16.5" customHeight="1">
      <c r="A101" s="51" t="s">
        <v>955</v>
      </c>
      <c r="B101" s="51" t="s">
        <v>1051</v>
      </c>
      <c r="C101" s="52">
        <v>2009</v>
      </c>
      <c r="D101" s="370"/>
      <c r="E101" s="55">
        <v>3660</v>
      </c>
      <c r="F101" s="370"/>
      <c r="G101" s="370"/>
      <c r="H101" s="370"/>
      <c r="I101" s="370"/>
      <c r="J101" s="370"/>
      <c r="K101" s="46"/>
    </row>
    <row r="102" spans="1:11" s="809" customFormat="1" ht="16.5" customHeight="1">
      <c r="A102" s="51" t="s">
        <v>955</v>
      </c>
      <c r="B102" s="51" t="s">
        <v>933</v>
      </c>
      <c r="C102" s="52">
        <v>2009</v>
      </c>
      <c r="D102" s="370"/>
      <c r="E102" s="55">
        <v>3660</v>
      </c>
      <c r="F102" s="370"/>
      <c r="G102" s="370"/>
      <c r="H102" s="370"/>
      <c r="I102" s="370"/>
      <c r="J102" s="370"/>
      <c r="K102" s="46"/>
    </row>
    <row r="103" spans="1:11" s="809" customFormat="1" ht="16.5" customHeight="1">
      <c r="A103" s="51"/>
      <c r="B103" s="51"/>
      <c r="C103" s="52"/>
      <c r="D103" s="370"/>
      <c r="E103" s="55"/>
      <c r="F103" s="370"/>
      <c r="G103" s="370"/>
      <c r="H103" s="370"/>
      <c r="I103" s="370"/>
      <c r="J103" s="370"/>
      <c r="K103" s="46"/>
    </row>
    <row r="104" spans="1:11" s="808" customFormat="1" ht="11.25">
      <c r="A104" s="49"/>
      <c r="B104" s="49"/>
      <c r="C104" s="53" t="s">
        <v>844</v>
      </c>
      <c r="D104" s="330"/>
      <c r="E104" s="57">
        <f>SUM(E5:E102)</f>
        <v>6346208.909999997</v>
      </c>
      <c r="F104" s="330"/>
      <c r="G104" s="330"/>
      <c r="H104" s="330"/>
      <c r="I104" s="330"/>
      <c r="J104" s="330"/>
      <c r="K104" s="58"/>
    </row>
    <row r="105" spans="1:11" s="808" customFormat="1" ht="22.5">
      <c r="A105" s="59" t="s">
        <v>156</v>
      </c>
      <c r="B105" s="23"/>
      <c r="C105" s="60"/>
      <c r="D105" s="61"/>
      <c r="E105" s="62"/>
      <c r="F105" s="800"/>
      <c r="G105" s="806"/>
      <c r="H105" s="806"/>
      <c r="I105" s="806"/>
      <c r="J105" s="806"/>
      <c r="K105" s="806"/>
    </row>
    <row r="106" spans="1:11" s="809" customFormat="1" ht="79.5" customHeight="1">
      <c r="A106" s="51" t="s">
        <v>960</v>
      </c>
      <c r="B106" s="46" t="s">
        <v>961</v>
      </c>
      <c r="C106" s="52" t="s">
        <v>29</v>
      </c>
      <c r="D106" s="369" t="s">
        <v>1360</v>
      </c>
      <c r="E106" s="31">
        <v>691337.96</v>
      </c>
      <c r="F106" s="368">
        <v>1400</v>
      </c>
      <c r="G106" s="369"/>
      <c r="H106" s="369" t="s">
        <v>1346</v>
      </c>
      <c r="I106" s="369" t="s">
        <v>1346</v>
      </c>
      <c r="J106" s="369" t="s">
        <v>773</v>
      </c>
      <c r="K106" s="46" t="s">
        <v>962</v>
      </c>
    </row>
    <row r="107" spans="1:11" s="809" customFormat="1" ht="29.25" customHeight="1">
      <c r="A107" s="51" t="s">
        <v>157</v>
      </c>
      <c r="B107" s="435" t="s">
        <v>158</v>
      </c>
      <c r="C107" s="52">
        <v>2005</v>
      </c>
      <c r="D107" s="364" t="s">
        <v>159</v>
      </c>
      <c r="E107" s="436">
        <v>12383</v>
      </c>
      <c r="F107" s="370"/>
      <c r="G107" s="370"/>
      <c r="H107" s="370"/>
      <c r="I107" s="370"/>
      <c r="J107" s="370"/>
      <c r="K107" s="370" t="s">
        <v>160</v>
      </c>
    </row>
    <row r="108" spans="1:11" s="809" customFormat="1" ht="29.25" customHeight="1">
      <c r="A108" s="437" t="s">
        <v>161</v>
      </c>
      <c r="B108" s="438" t="s">
        <v>162</v>
      </c>
      <c r="C108" s="52">
        <v>2008</v>
      </c>
      <c r="D108" s="364" t="s">
        <v>870</v>
      </c>
      <c r="E108" s="436">
        <v>15308</v>
      </c>
      <c r="F108" s="370"/>
      <c r="G108" s="370"/>
      <c r="H108" s="370"/>
      <c r="I108" s="370"/>
      <c r="J108" s="370"/>
      <c r="K108" s="370" t="s">
        <v>163</v>
      </c>
    </row>
    <row r="109" spans="1:11" s="809" customFormat="1" ht="29.25" customHeight="1">
      <c r="A109" s="353" t="s">
        <v>164</v>
      </c>
      <c r="B109" s="438" t="s">
        <v>162</v>
      </c>
      <c r="C109" s="52">
        <v>2009</v>
      </c>
      <c r="D109" s="364" t="s">
        <v>870</v>
      </c>
      <c r="E109" s="436">
        <v>7930</v>
      </c>
      <c r="F109" s="364" t="s">
        <v>165</v>
      </c>
      <c r="G109" s="370"/>
      <c r="H109" s="370" t="s">
        <v>129</v>
      </c>
      <c r="I109" s="370" t="s">
        <v>773</v>
      </c>
      <c r="J109" s="370" t="s">
        <v>166</v>
      </c>
      <c r="K109" s="370" t="s">
        <v>167</v>
      </c>
    </row>
    <row r="110" spans="1:11" s="808" customFormat="1" ht="11.25">
      <c r="A110" s="72"/>
      <c r="B110" s="73"/>
      <c r="C110" s="53" t="s">
        <v>844</v>
      </c>
      <c r="D110" s="330"/>
      <c r="E110" s="74">
        <f>SUM(E106:E109)</f>
        <v>726958.96</v>
      </c>
      <c r="F110" s="330"/>
      <c r="G110" s="330"/>
      <c r="H110" s="330"/>
      <c r="I110" s="330"/>
      <c r="J110" s="330"/>
      <c r="K110" s="330"/>
    </row>
    <row r="111" spans="1:11" s="808" customFormat="1" ht="11.25">
      <c r="A111" s="75" t="s">
        <v>963</v>
      </c>
      <c r="B111" s="23"/>
      <c r="C111" s="23"/>
      <c r="D111" s="61"/>
      <c r="E111" s="41"/>
      <c r="F111" s="801"/>
      <c r="G111" s="806"/>
      <c r="H111" s="806"/>
      <c r="I111" s="806"/>
      <c r="J111" s="806"/>
      <c r="K111" s="806"/>
    </row>
    <row r="112" spans="1:11" s="809" customFormat="1" ht="47.25" customHeight="1">
      <c r="A112" s="45" t="s">
        <v>964</v>
      </c>
      <c r="B112" s="52" t="s">
        <v>894</v>
      </c>
      <c r="C112" s="52">
        <v>1988</v>
      </c>
      <c r="D112" s="364" t="s">
        <v>870</v>
      </c>
      <c r="E112" s="76">
        <v>716465.74</v>
      </c>
      <c r="F112" s="370">
        <v>1381</v>
      </c>
      <c r="G112" s="370"/>
      <c r="H112" s="370" t="s">
        <v>1348</v>
      </c>
      <c r="I112" s="370" t="s">
        <v>1349</v>
      </c>
      <c r="J112" s="370" t="s">
        <v>1350</v>
      </c>
      <c r="K112" s="46" t="s">
        <v>966</v>
      </c>
    </row>
    <row r="113" spans="1:11" s="808" customFormat="1" ht="13.5" customHeight="1">
      <c r="A113" s="45" t="s">
        <v>964</v>
      </c>
      <c r="B113" s="52" t="s">
        <v>894</v>
      </c>
      <c r="C113" s="52"/>
      <c r="D113" s="328" t="s">
        <v>870</v>
      </c>
      <c r="E113" s="77">
        <v>81023</v>
      </c>
      <c r="F113" s="330">
        <v>190</v>
      </c>
      <c r="G113" s="330"/>
      <c r="H113" s="330" t="s">
        <v>1351</v>
      </c>
      <c r="I113" s="330" t="s">
        <v>773</v>
      </c>
      <c r="J113" s="330" t="s">
        <v>1352</v>
      </c>
      <c r="K113" s="330"/>
    </row>
    <row r="114" spans="1:11" s="808" customFormat="1" ht="13.5" customHeight="1">
      <c r="A114" s="45" t="s">
        <v>965</v>
      </c>
      <c r="B114" s="52" t="s">
        <v>894</v>
      </c>
      <c r="C114" s="52">
        <v>1992</v>
      </c>
      <c r="D114" s="328" t="s">
        <v>870</v>
      </c>
      <c r="E114" s="77">
        <v>367948</v>
      </c>
      <c r="F114" s="330">
        <v>288</v>
      </c>
      <c r="G114" s="330"/>
      <c r="H114" s="330" t="s">
        <v>1348</v>
      </c>
      <c r="I114" s="330" t="s">
        <v>1353</v>
      </c>
      <c r="J114" s="330" t="s">
        <v>1354</v>
      </c>
      <c r="K114" s="330"/>
    </row>
    <row r="115" spans="1:11" s="808" customFormat="1" ht="13.5" customHeight="1">
      <c r="A115" s="45"/>
      <c r="B115" s="52" t="s">
        <v>894</v>
      </c>
      <c r="C115" s="52">
        <v>2008</v>
      </c>
      <c r="D115" s="330"/>
      <c r="E115" s="77">
        <v>44998.9</v>
      </c>
      <c r="F115" s="330"/>
      <c r="G115" s="330"/>
      <c r="H115" s="330"/>
      <c r="I115" s="330"/>
      <c r="J115" s="330"/>
      <c r="K115" s="330"/>
    </row>
    <row r="116" spans="1:11" s="808" customFormat="1" ht="11.25">
      <c r="A116" s="42"/>
      <c r="B116" s="49"/>
      <c r="C116" s="53" t="s">
        <v>844</v>
      </c>
      <c r="D116" s="330"/>
      <c r="E116" s="53">
        <f>SUM(E112:E115)</f>
        <v>1210435.64</v>
      </c>
      <c r="F116" s="330"/>
      <c r="G116" s="330"/>
      <c r="H116" s="330"/>
      <c r="I116" s="330"/>
      <c r="J116" s="330"/>
      <c r="K116" s="330"/>
    </row>
    <row r="117" spans="1:11" s="808" customFormat="1" ht="11.25">
      <c r="A117" s="59" t="s">
        <v>967</v>
      </c>
      <c r="B117" s="60"/>
      <c r="C117" s="78"/>
      <c r="D117" s="40"/>
      <c r="E117" s="62"/>
      <c r="F117" s="793"/>
      <c r="G117" s="806"/>
      <c r="H117" s="806"/>
      <c r="I117" s="806"/>
      <c r="J117" s="806"/>
      <c r="K117" s="806"/>
    </row>
    <row r="118" spans="1:11" s="808" customFormat="1" ht="65.25" customHeight="1">
      <c r="A118" s="4" t="s">
        <v>968</v>
      </c>
      <c r="B118" s="4" t="s">
        <v>969</v>
      </c>
      <c r="C118" s="49">
        <v>1971</v>
      </c>
      <c r="D118" s="802" t="s">
        <v>1360</v>
      </c>
      <c r="E118" s="33"/>
      <c r="F118" s="887" t="s">
        <v>25</v>
      </c>
      <c r="G118" s="868">
        <v>2853277.04</v>
      </c>
      <c r="H118" s="870" t="s">
        <v>1345</v>
      </c>
      <c r="I118" s="870" t="s">
        <v>49</v>
      </c>
      <c r="J118" s="870" t="s">
        <v>80</v>
      </c>
      <c r="K118" s="879" t="s">
        <v>971</v>
      </c>
    </row>
    <row r="119" spans="1:11" s="808" customFormat="1" ht="65.25" customHeight="1">
      <c r="A119" s="4" t="s">
        <v>970</v>
      </c>
      <c r="B119" s="4" t="s">
        <v>969</v>
      </c>
      <c r="C119" s="49">
        <v>1994</v>
      </c>
      <c r="D119" s="802" t="s">
        <v>1360</v>
      </c>
      <c r="E119" s="79"/>
      <c r="F119" s="888"/>
      <c r="G119" s="869"/>
      <c r="H119" s="871"/>
      <c r="I119" s="871"/>
      <c r="J119" s="871"/>
      <c r="K119" s="880"/>
    </row>
    <row r="120" spans="1:11" s="808" customFormat="1" ht="11.25">
      <c r="A120" s="43"/>
      <c r="B120" s="49"/>
      <c r="C120" s="53" t="s">
        <v>844</v>
      </c>
      <c r="D120" s="330"/>
      <c r="E120" s="53">
        <f>SUM(E118:E119)</f>
        <v>0</v>
      </c>
      <c r="F120" s="330"/>
      <c r="G120" s="803">
        <f>SUM(G118)</f>
        <v>2853277.04</v>
      </c>
      <c r="H120" s="330"/>
      <c r="I120" s="330"/>
      <c r="J120" s="330"/>
      <c r="K120" s="330"/>
    </row>
    <row r="121" spans="1:11" s="808" customFormat="1" ht="11.25">
      <c r="A121" s="75" t="s">
        <v>972</v>
      </c>
      <c r="B121" s="60"/>
      <c r="C121" s="78"/>
      <c r="D121" s="40"/>
      <c r="E121" s="62"/>
      <c r="F121" s="800"/>
      <c r="G121" s="806"/>
      <c r="H121" s="806"/>
      <c r="I121" s="806"/>
      <c r="J121" s="806"/>
      <c r="K121" s="806"/>
    </row>
    <row r="122" spans="1:11" s="808" customFormat="1" ht="112.5">
      <c r="A122" s="42" t="s">
        <v>964</v>
      </c>
      <c r="B122" s="49" t="s">
        <v>973</v>
      </c>
      <c r="C122" s="49"/>
      <c r="D122" s="328" t="s">
        <v>1360</v>
      </c>
      <c r="E122" s="80">
        <v>70707</v>
      </c>
      <c r="F122" s="330">
        <v>223.6</v>
      </c>
      <c r="G122" s="330"/>
      <c r="H122" s="331" t="s">
        <v>1357</v>
      </c>
      <c r="I122" s="331" t="s">
        <v>1358</v>
      </c>
      <c r="J122" s="331" t="s">
        <v>1359</v>
      </c>
      <c r="K122" s="97" t="s">
        <v>984</v>
      </c>
    </row>
    <row r="123" spans="1:11" s="808" customFormat="1" ht="16.5" customHeight="1">
      <c r="A123" s="48" t="s">
        <v>974</v>
      </c>
      <c r="B123" s="3" t="s">
        <v>975</v>
      </c>
      <c r="C123" s="3"/>
      <c r="D123" s="328" t="s">
        <v>1361</v>
      </c>
      <c r="E123" s="33">
        <v>121929</v>
      </c>
      <c r="F123" s="330"/>
      <c r="G123" s="330"/>
      <c r="H123" s="330"/>
      <c r="I123" s="330"/>
      <c r="J123" s="330"/>
      <c r="K123" s="117"/>
    </row>
    <row r="124" spans="1:11" s="808" customFormat="1" ht="16.5" customHeight="1">
      <c r="A124" s="48" t="s">
        <v>976</v>
      </c>
      <c r="B124" s="3" t="s">
        <v>977</v>
      </c>
      <c r="C124" s="3"/>
      <c r="D124" s="328" t="s">
        <v>1361</v>
      </c>
      <c r="E124" s="33">
        <v>5494</v>
      </c>
      <c r="F124" s="330"/>
      <c r="G124" s="330"/>
      <c r="H124" s="330"/>
      <c r="I124" s="330"/>
      <c r="J124" s="330"/>
      <c r="K124" s="117"/>
    </row>
    <row r="125" spans="1:11" s="808" customFormat="1" ht="16.5" customHeight="1">
      <c r="A125" s="48" t="s">
        <v>978</v>
      </c>
      <c r="B125" s="3" t="s">
        <v>977</v>
      </c>
      <c r="C125" s="89"/>
      <c r="D125" s="328"/>
      <c r="E125" s="33">
        <v>10764</v>
      </c>
      <c r="F125" s="330"/>
      <c r="G125" s="330"/>
      <c r="H125" s="330"/>
      <c r="I125" s="330"/>
      <c r="J125" s="330"/>
      <c r="K125" s="117"/>
    </row>
    <row r="126" spans="1:11" s="808" customFormat="1" ht="22.5">
      <c r="A126" s="48" t="s">
        <v>979</v>
      </c>
      <c r="B126" s="3" t="s">
        <v>975</v>
      </c>
      <c r="C126" s="89">
        <v>2006</v>
      </c>
      <c r="D126" s="328"/>
      <c r="E126" s="33">
        <v>52270.35</v>
      </c>
      <c r="F126" s="330"/>
      <c r="G126" s="330"/>
      <c r="H126" s="330"/>
      <c r="I126" s="330"/>
      <c r="J126" s="330"/>
      <c r="K126" s="117"/>
    </row>
    <row r="127" spans="1:11" s="808" customFormat="1" ht="14.25" customHeight="1">
      <c r="A127" s="48" t="s">
        <v>980</v>
      </c>
      <c r="B127" s="3" t="s">
        <v>977</v>
      </c>
      <c r="C127" s="89">
        <v>2007</v>
      </c>
      <c r="D127" s="328"/>
      <c r="E127" s="33">
        <v>3845</v>
      </c>
      <c r="F127" s="330"/>
      <c r="G127" s="330"/>
      <c r="H127" s="330"/>
      <c r="I127" s="330"/>
      <c r="J127" s="330"/>
      <c r="K127" s="117" t="s">
        <v>985</v>
      </c>
    </row>
    <row r="128" spans="1:11" s="808" customFormat="1" ht="14.25" customHeight="1">
      <c r="A128" s="4" t="s">
        <v>981</v>
      </c>
      <c r="B128" s="3" t="s">
        <v>975</v>
      </c>
      <c r="C128" s="89"/>
      <c r="D128" s="328"/>
      <c r="E128" s="33">
        <v>6387.78</v>
      </c>
      <c r="F128" s="330"/>
      <c r="G128" s="330"/>
      <c r="H128" s="330"/>
      <c r="I128" s="330"/>
      <c r="J128" s="330"/>
      <c r="K128" s="117" t="s">
        <v>986</v>
      </c>
    </row>
    <row r="129" spans="1:11" s="808" customFormat="1" ht="22.5">
      <c r="A129" s="4" t="s">
        <v>982</v>
      </c>
      <c r="B129" s="3" t="s">
        <v>975</v>
      </c>
      <c r="C129" s="3"/>
      <c r="D129" s="328"/>
      <c r="E129" s="33">
        <v>1100</v>
      </c>
      <c r="F129" s="330"/>
      <c r="G129" s="330"/>
      <c r="H129" s="330"/>
      <c r="I129" s="330"/>
      <c r="J129" s="330"/>
      <c r="K129" s="117" t="s">
        <v>986</v>
      </c>
    </row>
    <row r="130" spans="1:11" s="809" customFormat="1" ht="33.75">
      <c r="A130" s="51" t="s">
        <v>1362</v>
      </c>
      <c r="B130" s="267" t="s">
        <v>1363</v>
      </c>
      <c r="C130" s="267">
        <v>2010</v>
      </c>
      <c r="D130" s="364"/>
      <c r="E130" s="31">
        <v>12200</v>
      </c>
      <c r="F130" s="370"/>
      <c r="G130" s="370"/>
      <c r="H130" s="370"/>
      <c r="I130" s="370"/>
      <c r="J130" s="370"/>
      <c r="K130" s="46" t="s">
        <v>1364</v>
      </c>
    </row>
    <row r="131" spans="1:11" s="808" customFormat="1" ht="11.25">
      <c r="A131" s="43"/>
      <c r="B131" s="49"/>
      <c r="C131" s="53" t="s">
        <v>983</v>
      </c>
      <c r="D131" s="330"/>
      <c r="E131" s="81">
        <f>SUM(E122:E130)</f>
        <v>284697.13</v>
      </c>
      <c r="F131" s="330"/>
      <c r="G131" s="330"/>
      <c r="H131" s="330"/>
      <c r="I131" s="330"/>
      <c r="J131" s="330"/>
      <c r="K131" s="118"/>
    </row>
    <row r="132" spans="1:11" s="808" customFormat="1" ht="11.25">
      <c r="A132" s="782" t="s">
        <v>987</v>
      </c>
      <c r="B132" s="783"/>
      <c r="C132" s="784"/>
      <c r="D132" s="785"/>
      <c r="E132" s="786"/>
      <c r="F132" s="801"/>
      <c r="G132" s="806"/>
      <c r="H132" s="806"/>
      <c r="I132" s="806"/>
      <c r="J132" s="806"/>
      <c r="K132" s="806"/>
    </row>
    <row r="133" spans="1:11" s="808" customFormat="1" ht="67.5">
      <c r="A133" s="42" t="s">
        <v>988</v>
      </c>
      <c r="B133" s="49" t="s">
        <v>989</v>
      </c>
      <c r="C133" s="49"/>
      <c r="D133" s="328" t="s">
        <v>870</v>
      </c>
      <c r="E133" s="56">
        <v>127694.76</v>
      </c>
      <c r="F133" s="328"/>
      <c r="G133" s="83"/>
      <c r="H133" s="330" t="s">
        <v>664</v>
      </c>
      <c r="I133" s="331" t="s">
        <v>673</v>
      </c>
      <c r="J133" s="330"/>
      <c r="K133" s="97" t="s">
        <v>997</v>
      </c>
    </row>
    <row r="134" spans="1:11" s="808" customFormat="1" ht="56.25">
      <c r="A134" s="42" t="s">
        <v>990</v>
      </c>
      <c r="B134" s="49" t="s">
        <v>989</v>
      </c>
      <c r="C134" s="49">
        <v>2002</v>
      </c>
      <c r="D134" s="328" t="s">
        <v>870</v>
      </c>
      <c r="E134" s="54">
        <v>152422.81</v>
      </c>
      <c r="F134" s="328">
        <v>98.8</v>
      </c>
      <c r="G134" s="84"/>
      <c r="H134" s="330" t="s">
        <v>674</v>
      </c>
      <c r="I134" s="330"/>
      <c r="J134" s="331" t="s">
        <v>675</v>
      </c>
      <c r="K134" s="97" t="s">
        <v>998</v>
      </c>
    </row>
    <row r="135" spans="1:11" s="808" customFormat="1" ht="56.25">
      <c r="A135" s="42" t="s">
        <v>991</v>
      </c>
      <c r="B135" s="49" t="s">
        <v>989</v>
      </c>
      <c r="C135" s="49">
        <v>2009</v>
      </c>
      <c r="D135" s="328" t="s">
        <v>870</v>
      </c>
      <c r="E135" s="82">
        <v>40000</v>
      </c>
      <c r="F135" s="328">
        <v>43</v>
      </c>
      <c r="G135" s="85"/>
      <c r="H135" s="330" t="s">
        <v>674</v>
      </c>
      <c r="I135" s="330"/>
      <c r="J135" s="331" t="s">
        <v>675</v>
      </c>
      <c r="K135" s="97" t="s">
        <v>999</v>
      </c>
    </row>
    <row r="136" spans="1:11" s="808" customFormat="1" ht="22.5">
      <c r="A136" s="42" t="s">
        <v>992</v>
      </c>
      <c r="B136" s="49" t="s">
        <v>989</v>
      </c>
      <c r="C136" s="49">
        <v>2005</v>
      </c>
      <c r="D136" s="328" t="s">
        <v>870</v>
      </c>
      <c r="E136" s="82">
        <v>14872.49</v>
      </c>
      <c r="F136" s="328">
        <v>1207</v>
      </c>
      <c r="G136" s="86"/>
      <c r="H136" s="330"/>
      <c r="I136" s="330"/>
      <c r="J136" s="330"/>
      <c r="K136" s="97" t="s">
        <v>1000</v>
      </c>
    </row>
    <row r="137" spans="1:11" s="808" customFormat="1" ht="15" customHeight="1">
      <c r="A137" s="42" t="s">
        <v>993</v>
      </c>
      <c r="B137" s="49" t="s">
        <v>989</v>
      </c>
      <c r="C137" s="49">
        <v>2005</v>
      </c>
      <c r="D137" s="328" t="s">
        <v>870</v>
      </c>
      <c r="E137" s="82">
        <v>2300</v>
      </c>
      <c r="F137" s="328"/>
      <c r="G137" s="87"/>
      <c r="H137" s="330"/>
      <c r="I137" s="330"/>
      <c r="J137" s="330"/>
      <c r="K137" s="97" t="s">
        <v>1000</v>
      </c>
    </row>
    <row r="138" spans="1:11" s="809" customFormat="1" ht="15" customHeight="1">
      <c r="A138" s="45" t="s">
        <v>994</v>
      </c>
      <c r="B138" s="52" t="s">
        <v>989</v>
      </c>
      <c r="C138" s="52">
        <v>2008</v>
      </c>
      <c r="D138" s="364" t="s">
        <v>870</v>
      </c>
      <c r="E138" s="372">
        <v>50459.82</v>
      </c>
      <c r="F138" s="364">
        <v>450</v>
      </c>
      <c r="G138" s="373"/>
      <c r="H138" s="370"/>
      <c r="I138" s="370"/>
      <c r="J138" s="370"/>
      <c r="K138" s="114" t="s">
        <v>1000</v>
      </c>
    </row>
    <row r="139" spans="1:11" s="809" customFormat="1" ht="15" customHeight="1">
      <c r="A139" s="50" t="s">
        <v>995</v>
      </c>
      <c r="B139" s="47" t="s">
        <v>989</v>
      </c>
      <c r="C139" s="52">
        <v>2007</v>
      </c>
      <c r="D139" s="364" t="s">
        <v>870</v>
      </c>
      <c r="E139" s="55">
        <v>88576.79</v>
      </c>
      <c r="F139" s="364">
        <v>510</v>
      </c>
      <c r="G139" s="374"/>
      <c r="H139" s="370"/>
      <c r="I139" s="370"/>
      <c r="J139" s="370"/>
      <c r="K139" s="46" t="s">
        <v>1000</v>
      </c>
    </row>
    <row r="140" spans="1:11" s="809" customFormat="1" ht="22.5">
      <c r="A140" s="50" t="s">
        <v>996</v>
      </c>
      <c r="B140" s="47" t="s">
        <v>989</v>
      </c>
      <c r="C140" s="52">
        <v>2008</v>
      </c>
      <c r="D140" s="364" t="s">
        <v>870</v>
      </c>
      <c r="E140" s="55">
        <v>8030</v>
      </c>
      <c r="F140" s="364"/>
      <c r="G140" s="374"/>
      <c r="H140" s="370"/>
      <c r="I140" s="370"/>
      <c r="J140" s="370"/>
      <c r="K140" s="46" t="s">
        <v>1001</v>
      </c>
    </row>
    <row r="141" spans="1:11" s="809" customFormat="1" ht="14.25" customHeight="1">
      <c r="A141" s="375" t="s">
        <v>672</v>
      </c>
      <c r="B141" s="47" t="s">
        <v>989</v>
      </c>
      <c r="C141" s="52">
        <v>2008</v>
      </c>
      <c r="D141" s="376" t="s">
        <v>870</v>
      </c>
      <c r="E141" s="377">
        <v>10116</v>
      </c>
      <c r="F141" s="364">
        <v>10</v>
      </c>
      <c r="G141" s="378"/>
      <c r="H141" s="370" t="s">
        <v>731</v>
      </c>
      <c r="I141" s="370" t="s">
        <v>731</v>
      </c>
      <c r="J141" s="370" t="s">
        <v>731</v>
      </c>
      <c r="K141" s="46" t="s">
        <v>1000</v>
      </c>
    </row>
    <row r="142" spans="1:11" s="808" customFormat="1" ht="11.25">
      <c r="A142" s="43"/>
      <c r="B142" s="49"/>
      <c r="C142" s="53" t="s">
        <v>983</v>
      </c>
      <c r="D142" s="330"/>
      <c r="E142" s="81">
        <f>SUM(E133:E140)</f>
        <v>484356.67</v>
      </c>
      <c r="F142" s="330"/>
      <c r="G142" s="88">
        <f>SUM(G133:G135)</f>
        <v>0</v>
      </c>
      <c r="H142" s="330"/>
      <c r="I142" s="330"/>
      <c r="J142" s="330"/>
      <c r="K142" s="97"/>
    </row>
    <row r="143" spans="1:11" s="808" customFormat="1" ht="11.25">
      <c r="A143" s="782" t="s">
        <v>1002</v>
      </c>
      <c r="B143" s="787"/>
      <c r="C143" s="788"/>
      <c r="D143" s="785"/>
      <c r="E143" s="789"/>
      <c r="F143" s="793"/>
      <c r="G143" s="806"/>
      <c r="H143" s="806"/>
      <c r="I143" s="806"/>
      <c r="J143" s="806"/>
      <c r="K143" s="806"/>
    </row>
    <row r="144" spans="1:11" s="811" customFormat="1" ht="90">
      <c r="A144" s="42" t="s">
        <v>1003</v>
      </c>
      <c r="B144" s="49" t="s">
        <v>1004</v>
      </c>
      <c r="C144" s="91"/>
      <c r="D144" s="802" t="s">
        <v>870</v>
      </c>
      <c r="E144" s="92">
        <v>1196301.48</v>
      </c>
      <c r="F144" s="330"/>
      <c r="G144" s="330"/>
      <c r="H144" s="330"/>
      <c r="I144" s="330"/>
      <c r="J144" s="330"/>
      <c r="K144" s="116" t="s">
        <v>1005</v>
      </c>
    </row>
    <row r="145" spans="1:11" s="808" customFormat="1" ht="11.25">
      <c r="A145" s="43"/>
      <c r="B145" s="49"/>
      <c r="C145" s="53" t="s">
        <v>844</v>
      </c>
      <c r="D145" s="330"/>
      <c r="E145" s="90">
        <f>SUM(E144)</f>
        <v>1196301.48</v>
      </c>
      <c r="F145" s="330"/>
      <c r="G145" s="330"/>
      <c r="H145" s="330"/>
      <c r="I145" s="330"/>
      <c r="J145" s="330"/>
      <c r="K145" s="97"/>
    </row>
    <row r="146" spans="1:11" s="808" customFormat="1" ht="11.25">
      <c r="A146" s="782" t="s">
        <v>1006</v>
      </c>
      <c r="B146" s="783"/>
      <c r="C146" s="784"/>
      <c r="D146" s="785"/>
      <c r="E146" s="786"/>
      <c r="F146" s="801"/>
      <c r="G146" s="806"/>
      <c r="H146" s="806"/>
      <c r="I146" s="806"/>
      <c r="J146" s="806"/>
      <c r="K146" s="806"/>
    </row>
    <row r="147" spans="1:11" s="808" customFormat="1" ht="114" customHeight="1">
      <c r="A147" s="94" t="s">
        <v>1007</v>
      </c>
      <c r="B147" s="95" t="s">
        <v>1008</v>
      </c>
      <c r="C147" s="95"/>
      <c r="D147" s="330"/>
      <c r="E147" s="96">
        <f>241470+114785</f>
        <v>356255</v>
      </c>
      <c r="F147" s="340">
        <v>2519</v>
      </c>
      <c r="G147" s="341"/>
      <c r="H147" s="340" t="s">
        <v>52</v>
      </c>
      <c r="I147" s="340" t="s">
        <v>53</v>
      </c>
      <c r="J147" s="339" t="s">
        <v>54</v>
      </c>
      <c r="K147" s="97" t="s">
        <v>1009</v>
      </c>
    </row>
    <row r="148" spans="1:11" s="808" customFormat="1" ht="11.25">
      <c r="A148" s="43"/>
      <c r="B148" s="49"/>
      <c r="C148" s="53" t="s">
        <v>844</v>
      </c>
      <c r="D148" s="330"/>
      <c r="E148" s="93">
        <f>SUM(E147)</f>
        <v>356255</v>
      </c>
      <c r="F148" s="330"/>
      <c r="G148" s="330"/>
      <c r="H148" s="330"/>
      <c r="I148" s="330"/>
      <c r="J148" s="330"/>
      <c r="K148" s="97"/>
    </row>
    <row r="149" spans="1:11" s="808" customFormat="1" ht="11.25">
      <c r="A149" s="782" t="s">
        <v>1010</v>
      </c>
      <c r="B149" s="787"/>
      <c r="C149" s="788"/>
      <c r="D149" s="785"/>
      <c r="E149" s="789"/>
      <c r="F149" s="793"/>
      <c r="G149" s="806"/>
      <c r="H149" s="806"/>
      <c r="I149" s="806"/>
      <c r="J149" s="806"/>
      <c r="K149" s="806"/>
    </row>
    <row r="150" spans="1:11" s="809" customFormat="1" ht="45">
      <c r="A150" s="51" t="s">
        <v>1011</v>
      </c>
      <c r="B150" s="51" t="s">
        <v>1012</v>
      </c>
      <c r="C150" s="379"/>
      <c r="D150" s="368" t="s">
        <v>870</v>
      </c>
      <c r="E150" s="31"/>
      <c r="F150" s="881" t="s">
        <v>666</v>
      </c>
      <c r="G150" s="882">
        <v>2246566.5</v>
      </c>
      <c r="H150" s="380" t="s">
        <v>660</v>
      </c>
      <c r="I150" s="380" t="s">
        <v>661</v>
      </c>
      <c r="J150" s="380" t="s">
        <v>662</v>
      </c>
      <c r="K150" s="884" t="s">
        <v>663</v>
      </c>
    </row>
    <row r="151" spans="1:11" s="809" customFormat="1" ht="33.75">
      <c r="A151" s="51" t="s">
        <v>1013</v>
      </c>
      <c r="B151" s="381"/>
      <c r="C151" s="379"/>
      <c r="D151" s="370"/>
      <c r="E151" s="2"/>
      <c r="F151" s="869"/>
      <c r="G151" s="883"/>
      <c r="H151" s="380" t="s">
        <v>664</v>
      </c>
      <c r="I151" s="380" t="s">
        <v>661</v>
      </c>
      <c r="J151" s="380" t="s">
        <v>665</v>
      </c>
      <c r="K151" s="885"/>
    </row>
    <row r="152" spans="1:11" s="809" customFormat="1" ht="78.75">
      <c r="A152" s="51" t="s">
        <v>1014</v>
      </c>
      <c r="B152" s="51"/>
      <c r="C152" s="379"/>
      <c r="D152" s="370"/>
      <c r="E152" s="2"/>
      <c r="F152" s="369">
        <v>71.8</v>
      </c>
      <c r="G152" s="812">
        <v>282245.8</v>
      </c>
      <c r="H152" s="380" t="s">
        <v>83</v>
      </c>
      <c r="I152" s="380" t="s">
        <v>773</v>
      </c>
      <c r="J152" s="380" t="s">
        <v>84</v>
      </c>
      <c r="K152" s="885"/>
    </row>
    <row r="153" spans="1:11" s="809" customFormat="1" ht="45">
      <c r="A153" s="51" t="s">
        <v>965</v>
      </c>
      <c r="B153" s="51"/>
      <c r="C153" s="382">
        <v>2005</v>
      </c>
      <c r="D153" s="370"/>
      <c r="E153" s="2"/>
      <c r="F153" s="369">
        <v>409</v>
      </c>
      <c r="G153" s="812">
        <v>1607779</v>
      </c>
      <c r="H153" s="380" t="s">
        <v>85</v>
      </c>
      <c r="I153" s="380" t="s">
        <v>86</v>
      </c>
      <c r="J153" s="380" t="s">
        <v>659</v>
      </c>
      <c r="K153" s="886"/>
    </row>
    <row r="154" spans="1:11" s="808" customFormat="1" ht="11.25">
      <c r="A154" s="43"/>
      <c r="B154" s="49"/>
      <c r="C154" s="99" t="s">
        <v>844</v>
      </c>
      <c r="D154" s="330"/>
      <c r="E154" s="57">
        <f>SUM(E150:E153)</f>
        <v>0</v>
      </c>
      <c r="F154" s="330"/>
      <c r="G154" s="813">
        <f>SUM(G150:G153)</f>
        <v>4136591.3</v>
      </c>
      <c r="H154" s="330"/>
      <c r="I154" s="330"/>
      <c r="J154" s="330"/>
      <c r="K154" s="330"/>
    </row>
    <row r="155" spans="1:11" s="808" customFormat="1" ht="11.25">
      <c r="A155" s="782" t="s">
        <v>1015</v>
      </c>
      <c r="B155" s="783"/>
      <c r="C155" s="784"/>
      <c r="D155" s="785"/>
      <c r="E155" s="786"/>
      <c r="F155" s="801"/>
      <c r="G155" s="806"/>
      <c r="H155" s="806"/>
      <c r="I155" s="806"/>
      <c r="J155" s="806"/>
      <c r="K155" s="806"/>
    </row>
    <row r="156" spans="1:11" s="809" customFormat="1" ht="146.25">
      <c r="A156" s="45" t="s">
        <v>964</v>
      </c>
      <c r="B156" s="52" t="s">
        <v>1016</v>
      </c>
      <c r="C156" s="52">
        <v>1961</v>
      </c>
      <c r="D156" s="369" t="s">
        <v>1360</v>
      </c>
      <c r="E156" s="383">
        <v>1872100.87</v>
      </c>
      <c r="F156" s="370">
        <v>17103</v>
      </c>
      <c r="G156" s="370"/>
      <c r="H156" s="370" t="s">
        <v>1342</v>
      </c>
      <c r="I156" s="370" t="s">
        <v>1343</v>
      </c>
      <c r="J156" s="370" t="s">
        <v>1344</v>
      </c>
      <c r="K156" s="114" t="s">
        <v>1019</v>
      </c>
    </row>
    <row r="157" spans="1:11" s="808" customFormat="1" ht="11.25">
      <c r="A157" s="42" t="s">
        <v>1017</v>
      </c>
      <c r="B157" s="49" t="s">
        <v>1016</v>
      </c>
      <c r="C157" s="49">
        <v>2008</v>
      </c>
      <c r="D157" s="330"/>
      <c r="E157" s="100">
        <v>7500</v>
      </c>
      <c r="F157" s="330"/>
      <c r="G157" s="330"/>
      <c r="H157" s="330"/>
      <c r="I157" s="330"/>
      <c r="J157" s="330"/>
      <c r="K157" s="330"/>
    </row>
    <row r="158" spans="1:11" s="808" customFormat="1" ht="11.25">
      <c r="A158" s="42" t="s">
        <v>1018</v>
      </c>
      <c r="B158" s="49" t="s">
        <v>1016</v>
      </c>
      <c r="C158" s="49">
        <v>2008</v>
      </c>
      <c r="D158" s="330"/>
      <c r="E158" s="100">
        <v>18300</v>
      </c>
      <c r="F158" s="330"/>
      <c r="G158" s="330"/>
      <c r="H158" s="330"/>
      <c r="I158" s="330"/>
      <c r="J158" s="330"/>
      <c r="K158" s="330"/>
    </row>
    <row r="159" spans="1:11" s="809" customFormat="1" ht="11.25">
      <c r="A159" s="45" t="s">
        <v>837</v>
      </c>
      <c r="B159" s="52" t="s">
        <v>1016</v>
      </c>
      <c r="C159" s="52">
        <v>1961</v>
      </c>
      <c r="D159" s="370"/>
      <c r="E159" s="384">
        <v>4256</v>
      </c>
      <c r="F159" s="370"/>
      <c r="G159" s="370"/>
      <c r="H159" s="370" t="s">
        <v>1345</v>
      </c>
      <c r="I159" s="370" t="s">
        <v>1346</v>
      </c>
      <c r="J159" s="370" t="s">
        <v>772</v>
      </c>
      <c r="K159" s="370"/>
    </row>
    <row r="160" spans="1:11" s="809" customFormat="1" ht="11.25">
      <c r="A160" s="45" t="s">
        <v>1347</v>
      </c>
      <c r="B160" s="52" t="s">
        <v>1016</v>
      </c>
      <c r="C160" s="52">
        <v>2009</v>
      </c>
      <c r="D160" s="370"/>
      <c r="E160" s="384">
        <v>1489697.59</v>
      </c>
      <c r="F160" s="370"/>
      <c r="G160" s="370"/>
      <c r="H160" s="370"/>
      <c r="I160" s="370"/>
      <c r="J160" s="370"/>
      <c r="K160" s="370"/>
    </row>
    <row r="161" spans="1:11" s="808" customFormat="1" ht="11.25">
      <c r="A161" s="42"/>
      <c r="B161" s="49"/>
      <c r="C161" s="53" t="s">
        <v>844</v>
      </c>
      <c r="D161" s="330"/>
      <c r="E161" s="101">
        <f>SUM(E156:E160)</f>
        <v>3391854.46</v>
      </c>
      <c r="F161" s="330"/>
      <c r="G161" s="330"/>
      <c r="H161" s="330"/>
      <c r="I161" s="330"/>
      <c r="J161" s="330"/>
      <c r="K161" s="330"/>
    </row>
    <row r="162" spans="1:11" s="808" customFormat="1" ht="11.25">
      <c r="A162" s="782" t="s">
        <v>1020</v>
      </c>
      <c r="B162" s="787"/>
      <c r="C162" s="788"/>
      <c r="D162" s="785"/>
      <c r="E162" s="789"/>
      <c r="F162" s="793"/>
      <c r="G162" s="806"/>
      <c r="H162" s="806"/>
      <c r="I162" s="806"/>
      <c r="J162" s="806"/>
      <c r="K162" s="806"/>
    </row>
    <row r="163" spans="1:11" s="809" customFormat="1" ht="22.5">
      <c r="A163" s="45" t="s">
        <v>1021</v>
      </c>
      <c r="B163" s="52" t="s">
        <v>1022</v>
      </c>
      <c r="C163" s="102" t="s">
        <v>1023</v>
      </c>
      <c r="D163" s="369" t="s">
        <v>870</v>
      </c>
      <c r="E163" s="76">
        <v>213328.3</v>
      </c>
      <c r="F163" s="369">
        <v>1830.52</v>
      </c>
      <c r="G163" s="368"/>
      <c r="H163" s="368" t="s">
        <v>46</v>
      </c>
      <c r="I163" s="368" t="s">
        <v>1346</v>
      </c>
      <c r="J163" s="368" t="s">
        <v>47</v>
      </c>
      <c r="K163" s="114" t="s">
        <v>1033</v>
      </c>
    </row>
    <row r="164" spans="1:11" s="809" customFormat="1" ht="90">
      <c r="A164" s="45" t="s">
        <v>1024</v>
      </c>
      <c r="B164" s="52" t="s">
        <v>1022</v>
      </c>
      <c r="C164" s="52" t="s">
        <v>1025</v>
      </c>
      <c r="D164" s="369" t="s">
        <v>870</v>
      </c>
      <c r="E164" s="76"/>
      <c r="F164" s="369" t="s">
        <v>48</v>
      </c>
      <c r="G164" s="368"/>
      <c r="H164" s="368"/>
      <c r="I164" s="368"/>
      <c r="J164" s="368"/>
      <c r="K164" s="114" t="s">
        <v>1034</v>
      </c>
    </row>
    <row r="165" spans="1:11" s="809" customFormat="1" ht="56.25">
      <c r="A165" s="45" t="s">
        <v>1026</v>
      </c>
      <c r="B165" s="52" t="s">
        <v>1022</v>
      </c>
      <c r="C165" s="52" t="s">
        <v>1027</v>
      </c>
      <c r="D165" s="369" t="s">
        <v>870</v>
      </c>
      <c r="E165" s="77">
        <v>155142</v>
      </c>
      <c r="F165" s="369">
        <v>391.42</v>
      </c>
      <c r="G165" s="368"/>
      <c r="H165" s="376" t="s">
        <v>44</v>
      </c>
      <c r="I165" s="376" t="s">
        <v>49</v>
      </c>
      <c r="J165" s="376" t="s">
        <v>772</v>
      </c>
      <c r="K165" s="114" t="s">
        <v>1035</v>
      </c>
    </row>
    <row r="166" spans="1:11" s="808" customFormat="1" ht="22.5">
      <c r="A166" s="48" t="s">
        <v>1028</v>
      </c>
      <c r="B166" s="49" t="s">
        <v>1022</v>
      </c>
      <c r="C166" s="49" t="s">
        <v>1029</v>
      </c>
      <c r="D166" s="802" t="s">
        <v>870</v>
      </c>
      <c r="E166" s="79">
        <v>5786</v>
      </c>
      <c r="F166" s="802">
        <v>69.07</v>
      </c>
      <c r="G166" s="804"/>
      <c r="H166" s="804"/>
      <c r="I166" s="804"/>
      <c r="J166" s="804"/>
      <c r="K166" s="43" t="s">
        <v>1036</v>
      </c>
    </row>
    <row r="167" spans="1:11" s="808" customFormat="1" ht="11.25">
      <c r="A167" s="48" t="s">
        <v>1030</v>
      </c>
      <c r="B167" s="49" t="s">
        <v>1022</v>
      </c>
      <c r="C167" s="49" t="s">
        <v>1031</v>
      </c>
      <c r="D167" s="330"/>
      <c r="E167" s="79">
        <f>10079+34553</f>
        <v>44632</v>
      </c>
      <c r="F167" s="330"/>
      <c r="G167" s="330"/>
      <c r="H167" s="330"/>
      <c r="I167" s="330"/>
      <c r="J167" s="330"/>
      <c r="K167" s="43" t="s">
        <v>1037</v>
      </c>
    </row>
    <row r="168" spans="1:11" s="808" customFormat="1" ht="11.25">
      <c r="A168" s="48" t="s">
        <v>978</v>
      </c>
      <c r="B168" s="49" t="s">
        <v>1022</v>
      </c>
      <c r="C168" s="49" t="s">
        <v>1031</v>
      </c>
      <c r="D168" s="330"/>
      <c r="E168" s="79">
        <v>12230</v>
      </c>
      <c r="F168" s="330"/>
      <c r="G168" s="330"/>
      <c r="H168" s="330"/>
      <c r="I168" s="330"/>
      <c r="J168" s="330"/>
      <c r="K168" s="115" t="s">
        <v>1038</v>
      </c>
    </row>
    <row r="169" spans="1:11" s="808" customFormat="1" ht="22.5">
      <c r="A169" s="48" t="s">
        <v>1032</v>
      </c>
      <c r="B169" s="49" t="s">
        <v>1022</v>
      </c>
      <c r="C169" s="49" t="s">
        <v>1031</v>
      </c>
      <c r="D169" s="330"/>
      <c r="E169" s="79">
        <v>6118</v>
      </c>
      <c r="F169" s="330"/>
      <c r="G169" s="330"/>
      <c r="H169" s="330"/>
      <c r="I169" s="330"/>
      <c r="J169" s="330"/>
      <c r="K169" s="43" t="s">
        <v>1039</v>
      </c>
    </row>
    <row r="170" spans="1:11" s="808" customFormat="1" ht="11.25">
      <c r="A170" s="42"/>
      <c r="B170" s="49"/>
      <c r="C170" s="53" t="s">
        <v>844</v>
      </c>
      <c r="D170" s="330"/>
      <c r="E170" s="53">
        <f>SUM(E163:E169)</f>
        <v>437236.3</v>
      </c>
      <c r="F170" s="330"/>
      <c r="G170" s="330"/>
      <c r="H170" s="330"/>
      <c r="I170" s="330"/>
      <c r="J170" s="330"/>
      <c r="K170" s="93"/>
    </row>
    <row r="171" spans="1:11" s="811" customFormat="1" ht="11.25">
      <c r="A171" s="782" t="s">
        <v>1040</v>
      </c>
      <c r="B171" s="783"/>
      <c r="C171" s="790"/>
      <c r="D171" s="791"/>
      <c r="E171" s="792"/>
      <c r="F171" s="805"/>
      <c r="G171" s="794"/>
      <c r="H171" s="794"/>
      <c r="I171" s="794"/>
      <c r="J171" s="794"/>
      <c r="K171" s="794"/>
    </row>
    <row r="172" spans="1:11" s="808" customFormat="1" ht="56.25">
      <c r="A172" s="4" t="s">
        <v>1041</v>
      </c>
      <c r="B172" s="4" t="s">
        <v>1042</v>
      </c>
      <c r="C172" s="98">
        <v>1908</v>
      </c>
      <c r="D172" s="328" t="s">
        <v>1360</v>
      </c>
      <c r="E172" s="104">
        <v>56861</v>
      </c>
      <c r="F172" s="330">
        <v>307</v>
      </c>
      <c r="G172" s="330"/>
      <c r="H172" s="335" t="s">
        <v>42</v>
      </c>
      <c r="I172" s="335" t="s">
        <v>773</v>
      </c>
      <c r="J172" s="335" t="s">
        <v>43</v>
      </c>
      <c r="K172" s="106" t="s">
        <v>1044</v>
      </c>
    </row>
    <row r="173" spans="1:11" s="808" customFormat="1" ht="11.25">
      <c r="A173" s="4" t="s">
        <v>974</v>
      </c>
      <c r="B173" s="4" t="s">
        <v>1042</v>
      </c>
      <c r="C173" s="98" t="s">
        <v>1043</v>
      </c>
      <c r="D173" s="328" t="s">
        <v>1360</v>
      </c>
      <c r="E173" s="104">
        <v>28862.78</v>
      </c>
      <c r="F173" s="330">
        <v>29.25</v>
      </c>
      <c r="G173" s="330"/>
      <c r="H173" s="335" t="s">
        <v>44</v>
      </c>
      <c r="I173" s="335" t="s">
        <v>773</v>
      </c>
      <c r="J173" s="335" t="s">
        <v>45</v>
      </c>
      <c r="K173" s="106"/>
    </row>
    <row r="174" spans="1:11" s="808" customFormat="1" ht="11.25">
      <c r="A174" s="4"/>
      <c r="B174" s="4"/>
      <c r="C174" s="103" t="s">
        <v>844</v>
      </c>
      <c r="D174" s="330"/>
      <c r="E174" s="105">
        <f>SUM(E172:E173)</f>
        <v>85723.78</v>
      </c>
      <c r="F174" s="330"/>
      <c r="G174" s="330"/>
      <c r="H174" s="330"/>
      <c r="I174" s="330"/>
      <c r="J174" s="330"/>
      <c r="K174" s="106"/>
    </row>
    <row r="175" spans="1:11" s="808" customFormat="1" ht="15.75" customHeight="1">
      <c r="A175" s="876" t="s">
        <v>1045</v>
      </c>
      <c r="B175" s="877"/>
      <c r="C175" s="878"/>
      <c r="D175" s="785"/>
      <c r="E175" s="789"/>
      <c r="F175" s="793"/>
      <c r="G175" s="806"/>
      <c r="H175" s="806"/>
      <c r="I175" s="806"/>
      <c r="J175" s="806"/>
      <c r="K175" s="806"/>
    </row>
    <row r="176" spans="1:11" s="808" customFormat="1" ht="123.75">
      <c r="A176" s="43" t="s">
        <v>30</v>
      </c>
      <c r="B176" s="49" t="s">
        <v>1046</v>
      </c>
      <c r="C176" s="108">
        <v>1985</v>
      </c>
      <c r="D176" s="330"/>
      <c r="E176" s="76">
        <v>1226684.06</v>
      </c>
      <c r="F176" s="804">
        <v>1321.7</v>
      </c>
      <c r="G176" s="330"/>
      <c r="H176" s="332" t="s">
        <v>31</v>
      </c>
      <c r="I176" s="332" t="s">
        <v>32</v>
      </c>
      <c r="J176" s="332" t="s">
        <v>33</v>
      </c>
      <c r="K176" s="43" t="s">
        <v>1047</v>
      </c>
    </row>
    <row r="177" spans="1:11" s="808" customFormat="1" ht="11.25">
      <c r="A177" s="43"/>
      <c r="B177" s="49"/>
      <c r="C177" s="109" t="s">
        <v>844</v>
      </c>
      <c r="D177" s="330"/>
      <c r="E177" s="105">
        <f>SUM(E176)</f>
        <v>1226684.06</v>
      </c>
      <c r="F177" s="330"/>
      <c r="G177" s="330"/>
      <c r="H177" s="330"/>
      <c r="I177" s="330"/>
      <c r="J177" s="330"/>
      <c r="K177" s="330"/>
    </row>
    <row r="178" spans="1:11" s="808" customFormat="1" ht="11.25">
      <c r="A178" s="795" t="s">
        <v>836</v>
      </c>
      <c r="B178" s="784"/>
      <c r="C178" s="785"/>
      <c r="D178" s="785"/>
      <c r="E178" s="807"/>
      <c r="F178" s="801"/>
      <c r="G178" s="806"/>
      <c r="H178" s="806"/>
      <c r="I178" s="806"/>
      <c r="J178" s="806"/>
      <c r="K178" s="806"/>
    </row>
    <row r="179" spans="1:11" s="809" customFormat="1" ht="112.5">
      <c r="A179" s="45" t="s">
        <v>1048</v>
      </c>
      <c r="B179" s="52" t="s">
        <v>1049</v>
      </c>
      <c r="C179" s="370"/>
      <c r="D179" s="364" t="s">
        <v>870</v>
      </c>
      <c r="E179" s="370"/>
      <c r="F179" s="364">
        <v>826</v>
      </c>
      <c r="G179" s="370"/>
      <c r="H179" s="385" t="s">
        <v>808</v>
      </c>
      <c r="I179" s="390" t="s">
        <v>809</v>
      </c>
      <c r="J179" s="385" t="s">
        <v>810</v>
      </c>
      <c r="K179" s="386" t="s">
        <v>1050</v>
      </c>
    </row>
    <row r="180" spans="1:11" s="809" customFormat="1" ht="48" customHeight="1">
      <c r="A180" s="387" t="s">
        <v>806</v>
      </c>
      <c r="B180" s="388" t="s">
        <v>807</v>
      </c>
      <c r="C180" s="389"/>
      <c r="D180" s="390" t="s">
        <v>870</v>
      </c>
      <c r="E180" s="390"/>
      <c r="F180" s="390">
        <v>60</v>
      </c>
      <c r="G180" s="390"/>
      <c r="H180" s="385" t="s">
        <v>808</v>
      </c>
      <c r="I180" s="390" t="s">
        <v>809</v>
      </c>
      <c r="J180" s="385" t="s">
        <v>810</v>
      </c>
      <c r="K180" s="391" t="s">
        <v>811</v>
      </c>
    </row>
    <row r="181" spans="1:11" s="808" customFormat="1" ht="11.25">
      <c r="A181" s="876" t="s">
        <v>1374</v>
      </c>
      <c r="B181" s="889"/>
      <c r="C181" s="796"/>
      <c r="D181" s="797"/>
      <c r="E181" s="798"/>
      <c r="F181" s="798"/>
      <c r="G181" s="814"/>
      <c r="H181" s="814"/>
      <c r="I181" s="814"/>
      <c r="J181" s="814"/>
      <c r="K181" s="814"/>
    </row>
    <row r="182" spans="1:11" s="808" customFormat="1" ht="11.25">
      <c r="A182" s="605" t="s">
        <v>1375</v>
      </c>
      <c r="B182" s="606" t="s">
        <v>1376</v>
      </c>
      <c r="C182" s="607"/>
      <c r="D182" s="608"/>
      <c r="E182" s="609"/>
      <c r="F182" s="608"/>
      <c r="G182" s="608"/>
      <c r="H182" s="608"/>
      <c r="I182" s="610"/>
      <c r="J182" s="611"/>
      <c r="K182" s="890" t="s">
        <v>1377</v>
      </c>
    </row>
    <row r="183" spans="1:11" s="808" customFormat="1" ht="29.25" customHeight="1">
      <c r="A183" s="613" t="s">
        <v>1378</v>
      </c>
      <c r="B183" s="614" t="s">
        <v>1379</v>
      </c>
      <c r="C183" s="615">
        <v>1970</v>
      </c>
      <c r="D183" s="616" t="s">
        <v>870</v>
      </c>
      <c r="E183" s="617">
        <v>24069</v>
      </c>
      <c r="F183" s="616">
        <v>140.75</v>
      </c>
      <c r="G183" s="616"/>
      <c r="H183" s="616"/>
      <c r="I183" s="618"/>
      <c r="J183" s="619"/>
      <c r="K183" s="891"/>
    </row>
    <row r="184" spans="1:11" s="808" customFormat="1" ht="11.25">
      <c r="A184" s="620" t="s">
        <v>1375</v>
      </c>
      <c r="B184" s="621" t="s">
        <v>895</v>
      </c>
      <c r="C184" s="607"/>
      <c r="D184" s="608"/>
      <c r="E184" s="622"/>
      <c r="F184" s="608"/>
      <c r="G184" s="608"/>
      <c r="H184" s="608"/>
      <c r="I184" s="608"/>
      <c r="J184" s="611"/>
      <c r="K184" s="890" t="s">
        <v>1380</v>
      </c>
    </row>
    <row r="185" spans="1:11" s="808" customFormat="1" ht="11.25">
      <c r="A185" s="613" t="s">
        <v>1381</v>
      </c>
      <c r="B185" s="623" t="s">
        <v>1382</v>
      </c>
      <c r="C185" s="624">
        <v>1973</v>
      </c>
      <c r="D185" s="616" t="s">
        <v>870</v>
      </c>
      <c r="E185" s="625">
        <v>8097</v>
      </c>
      <c r="F185" s="616">
        <v>45.58</v>
      </c>
      <c r="G185" s="616"/>
      <c r="H185" s="616"/>
      <c r="I185" s="616"/>
      <c r="J185" s="619"/>
      <c r="K185" s="892"/>
    </row>
    <row r="186" spans="1:11" s="808" customFormat="1" ht="11.25">
      <c r="A186" s="605" t="s">
        <v>1383</v>
      </c>
      <c r="B186" s="626" t="s">
        <v>1376</v>
      </c>
      <c r="C186" s="627"/>
      <c r="D186" s="610"/>
      <c r="E186" s="628"/>
      <c r="F186" s="610"/>
      <c r="G186" s="608"/>
      <c r="H186" s="610"/>
      <c r="I186" s="608"/>
      <c r="J186" s="610"/>
      <c r="K186" s="866" t="s">
        <v>1384</v>
      </c>
    </row>
    <row r="187" spans="1:11" s="808" customFormat="1" ht="11.25">
      <c r="A187" s="613" t="s">
        <v>1385</v>
      </c>
      <c r="B187" s="629" t="s">
        <v>1379</v>
      </c>
      <c r="C187" s="624">
        <v>1985</v>
      </c>
      <c r="D187" s="616" t="s">
        <v>870</v>
      </c>
      <c r="E187" s="625">
        <v>254963</v>
      </c>
      <c r="F187" s="618">
        <v>441.75</v>
      </c>
      <c r="G187" s="616"/>
      <c r="H187" s="618"/>
      <c r="I187" s="616"/>
      <c r="J187" s="618"/>
      <c r="K187" s="891"/>
    </row>
    <row r="188" spans="1:11" s="808" customFormat="1" ht="11.25">
      <c r="A188" s="605" t="s">
        <v>1386</v>
      </c>
      <c r="B188" s="606" t="s">
        <v>896</v>
      </c>
      <c r="C188" s="607"/>
      <c r="D188" s="610"/>
      <c r="E188" s="630"/>
      <c r="F188" s="610"/>
      <c r="G188" s="608"/>
      <c r="H188" s="610"/>
      <c r="I188" s="608"/>
      <c r="J188" s="610"/>
      <c r="K188" s="890" t="s">
        <v>1384</v>
      </c>
    </row>
    <row r="189" spans="1:11" s="808" customFormat="1" ht="11.25">
      <c r="A189" s="613" t="s">
        <v>1387</v>
      </c>
      <c r="B189" s="614" t="s">
        <v>1382</v>
      </c>
      <c r="C189" s="615">
        <v>1973</v>
      </c>
      <c r="D189" s="616" t="s">
        <v>870</v>
      </c>
      <c r="E189" s="617">
        <v>12085</v>
      </c>
      <c r="F189" s="631">
        <v>73.8</v>
      </c>
      <c r="G189" s="616"/>
      <c r="H189" s="618"/>
      <c r="I189" s="616"/>
      <c r="J189" s="618"/>
      <c r="K189" s="891"/>
    </row>
    <row r="190" spans="1:11" s="808" customFormat="1" ht="11.25">
      <c r="A190" s="620" t="s">
        <v>1375</v>
      </c>
      <c r="B190" s="606" t="s">
        <v>936</v>
      </c>
      <c r="C190" s="607"/>
      <c r="D190" s="610"/>
      <c r="E190" s="622"/>
      <c r="F190" s="610"/>
      <c r="G190" s="608"/>
      <c r="H190" s="610"/>
      <c r="I190" s="608"/>
      <c r="J190" s="610"/>
      <c r="K190" s="890" t="s">
        <v>1384</v>
      </c>
    </row>
    <row r="191" spans="1:11" s="808" customFormat="1" ht="11.25">
      <c r="A191" s="613" t="s">
        <v>1388</v>
      </c>
      <c r="B191" s="629" t="s">
        <v>1382</v>
      </c>
      <c r="C191" s="624">
        <v>1975</v>
      </c>
      <c r="D191" s="616" t="s">
        <v>870</v>
      </c>
      <c r="E191" s="625">
        <v>5817</v>
      </c>
      <c r="F191" s="631">
        <v>73.8</v>
      </c>
      <c r="G191" s="616"/>
      <c r="H191" s="618"/>
      <c r="I191" s="616"/>
      <c r="J191" s="618"/>
      <c r="K191" s="892"/>
    </row>
    <row r="192" spans="1:11" s="808" customFormat="1" ht="11.25">
      <c r="A192" s="620" t="s">
        <v>1375</v>
      </c>
      <c r="B192" s="626" t="s">
        <v>1389</v>
      </c>
      <c r="C192" s="627"/>
      <c r="D192" s="610"/>
      <c r="E192" s="628"/>
      <c r="F192" s="610"/>
      <c r="G192" s="608"/>
      <c r="H192" s="610"/>
      <c r="I192" s="608"/>
      <c r="J192" s="610"/>
      <c r="K192" s="866" t="s">
        <v>1384</v>
      </c>
    </row>
    <row r="193" spans="1:11" s="808" customFormat="1" ht="11.25">
      <c r="A193" s="613" t="s">
        <v>1390</v>
      </c>
      <c r="B193" s="632" t="s">
        <v>1382</v>
      </c>
      <c r="C193" s="633">
        <v>1991</v>
      </c>
      <c r="D193" s="616" t="s">
        <v>870</v>
      </c>
      <c r="E193" s="634">
        <v>26000</v>
      </c>
      <c r="F193" s="635">
        <v>45.58</v>
      </c>
      <c r="G193" s="636"/>
      <c r="H193" s="635"/>
      <c r="I193" s="636"/>
      <c r="J193" s="635"/>
      <c r="K193" s="891"/>
    </row>
    <row r="194" spans="1:11" s="808" customFormat="1" ht="11.25">
      <c r="A194" s="637" t="s">
        <v>1375</v>
      </c>
      <c r="B194" s="629" t="s">
        <v>1051</v>
      </c>
      <c r="C194" s="638"/>
      <c r="D194" s="608"/>
      <c r="E194" s="639"/>
      <c r="F194" s="815"/>
      <c r="G194" s="816"/>
      <c r="H194" s="816"/>
      <c r="I194" s="816"/>
      <c r="J194" s="816"/>
      <c r="K194" s="890" t="s">
        <v>1384</v>
      </c>
    </row>
    <row r="195" spans="1:11" s="808" customFormat="1" ht="11.25">
      <c r="A195" s="640" t="s">
        <v>1391</v>
      </c>
      <c r="B195" s="641" t="s">
        <v>1382</v>
      </c>
      <c r="C195" s="642">
        <v>1986</v>
      </c>
      <c r="D195" s="616" t="s">
        <v>870</v>
      </c>
      <c r="E195" s="643">
        <v>1937.56</v>
      </c>
      <c r="F195" s="817">
        <v>37.1</v>
      </c>
      <c r="G195" s="818"/>
      <c r="H195" s="818"/>
      <c r="I195" s="818"/>
      <c r="J195" s="818"/>
      <c r="K195" s="891"/>
    </row>
    <row r="196" spans="1:11" s="808" customFormat="1" ht="11.25">
      <c r="A196" s="644" t="s">
        <v>1392</v>
      </c>
      <c r="B196" s="629" t="s">
        <v>1052</v>
      </c>
      <c r="C196" s="638"/>
      <c r="D196" s="608"/>
      <c r="E196" s="622"/>
      <c r="F196" s="815"/>
      <c r="G196" s="816"/>
      <c r="H196" s="816"/>
      <c r="I196" s="816"/>
      <c r="J196" s="816"/>
      <c r="K196" s="890" t="s">
        <v>1393</v>
      </c>
    </row>
    <row r="197" spans="1:11" s="808" customFormat="1" ht="11.25">
      <c r="A197" s="640" t="s">
        <v>1394</v>
      </c>
      <c r="B197" s="632" t="s">
        <v>1382</v>
      </c>
      <c r="C197" s="645">
        <v>1998</v>
      </c>
      <c r="D197" s="616" t="s">
        <v>870</v>
      </c>
      <c r="E197" s="634">
        <v>8908.84</v>
      </c>
      <c r="F197" s="819">
        <v>6.75</v>
      </c>
      <c r="G197" s="820"/>
      <c r="H197" s="820"/>
      <c r="I197" s="820"/>
      <c r="J197" s="820"/>
      <c r="K197" s="892"/>
    </row>
    <row r="198" spans="1:11" s="808" customFormat="1" ht="11.25">
      <c r="A198" s="637" t="s">
        <v>1395</v>
      </c>
      <c r="B198" s="614" t="s">
        <v>1052</v>
      </c>
      <c r="C198" s="646"/>
      <c r="D198" s="608"/>
      <c r="E198" s="628"/>
      <c r="F198" s="821"/>
      <c r="G198" s="822"/>
      <c r="H198" s="822"/>
      <c r="I198" s="822"/>
      <c r="J198" s="822"/>
      <c r="K198" s="866" t="s">
        <v>1393</v>
      </c>
    </row>
    <row r="199" spans="1:11" s="808" customFormat="1" ht="11.25">
      <c r="A199" s="640" t="s">
        <v>1396</v>
      </c>
      <c r="B199" s="647" t="s">
        <v>1382</v>
      </c>
      <c r="C199" s="645">
        <v>2000</v>
      </c>
      <c r="D199" s="616" t="s">
        <v>870</v>
      </c>
      <c r="E199" s="634">
        <v>10932</v>
      </c>
      <c r="F199" s="819">
        <v>7.58</v>
      </c>
      <c r="G199" s="820"/>
      <c r="H199" s="820"/>
      <c r="I199" s="820"/>
      <c r="J199" s="820"/>
      <c r="K199" s="891"/>
    </row>
    <row r="200" spans="1:11" s="808" customFormat="1" ht="11.25">
      <c r="A200" s="637" t="s">
        <v>1397</v>
      </c>
      <c r="B200" s="629" t="s">
        <v>1376</v>
      </c>
      <c r="C200" s="638"/>
      <c r="D200" s="608"/>
      <c r="E200" s="622"/>
      <c r="F200" s="816"/>
      <c r="G200" s="816"/>
      <c r="H200" s="816"/>
      <c r="I200" s="816"/>
      <c r="J200" s="816"/>
      <c r="K200" s="890" t="s">
        <v>1398</v>
      </c>
    </row>
    <row r="201" spans="1:11" s="808" customFormat="1" ht="11.25">
      <c r="A201" s="640" t="s">
        <v>1399</v>
      </c>
      <c r="B201" s="647" t="s">
        <v>517</v>
      </c>
      <c r="C201" s="645">
        <v>1984</v>
      </c>
      <c r="D201" s="616" t="s">
        <v>870</v>
      </c>
      <c r="E201" s="634">
        <v>2015.96</v>
      </c>
      <c r="F201" s="823">
        <v>11.54</v>
      </c>
      <c r="G201" s="818"/>
      <c r="H201" s="818"/>
      <c r="I201" s="818"/>
      <c r="J201" s="818"/>
      <c r="K201" s="892"/>
    </row>
    <row r="202" spans="1:11" s="808" customFormat="1" ht="11.25">
      <c r="A202" s="637" t="s">
        <v>1397</v>
      </c>
      <c r="B202" s="629" t="s">
        <v>1376</v>
      </c>
      <c r="C202" s="638"/>
      <c r="D202" s="608"/>
      <c r="E202" s="630"/>
      <c r="F202" s="815"/>
      <c r="G202" s="816"/>
      <c r="H202" s="816"/>
      <c r="I202" s="816"/>
      <c r="J202" s="816"/>
      <c r="K202" s="890" t="s">
        <v>1400</v>
      </c>
    </row>
    <row r="203" spans="1:11" s="808" customFormat="1" ht="11.25">
      <c r="A203" s="640" t="s">
        <v>1401</v>
      </c>
      <c r="B203" s="641" t="s">
        <v>608</v>
      </c>
      <c r="C203" s="642">
        <v>1991</v>
      </c>
      <c r="D203" s="616" t="s">
        <v>870</v>
      </c>
      <c r="E203" s="643">
        <v>759840.9</v>
      </c>
      <c r="F203" s="824">
        <v>1891</v>
      </c>
      <c r="G203" s="820"/>
      <c r="H203" s="820"/>
      <c r="I203" s="820"/>
      <c r="J203" s="820"/>
      <c r="K203" s="891"/>
    </row>
    <row r="204" spans="1:11" s="808" customFormat="1" ht="11.25">
      <c r="A204" s="644" t="s">
        <v>1402</v>
      </c>
      <c r="B204" s="629" t="s">
        <v>1376</v>
      </c>
      <c r="C204" s="648"/>
      <c r="D204" s="608"/>
      <c r="E204" s="649"/>
      <c r="F204" s="821"/>
      <c r="G204" s="822"/>
      <c r="H204" s="822"/>
      <c r="I204" s="822"/>
      <c r="J204" s="822"/>
      <c r="K204" s="890" t="s">
        <v>1403</v>
      </c>
    </row>
    <row r="205" spans="1:11" s="808" customFormat="1" ht="11.25">
      <c r="A205" s="640" t="s">
        <v>1404</v>
      </c>
      <c r="B205" s="632" t="s">
        <v>608</v>
      </c>
      <c r="C205" s="645">
        <v>1991</v>
      </c>
      <c r="D205" s="616" t="s">
        <v>870</v>
      </c>
      <c r="E205" s="650">
        <v>21835</v>
      </c>
      <c r="F205" s="819">
        <v>177.13</v>
      </c>
      <c r="G205" s="820"/>
      <c r="H205" s="820"/>
      <c r="I205" s="820"/>
      <c r="J205" s="820"/>
      <c r="K205" s="892"/>
    </row>
    <row r="206" spans="1:11" s="808" customFormat="1" ht="11.25">
      <c r="A206" s="637" t="s">
        <v>1405</v>
      </c>
      <c r="B206" s="614" t="s">
        <v>1052</v>
      </c>
      <c r="C206" s="646"/>
      <c r="D206" s="608"/>
      <c r="E206" s="651"/>
      <c r="F206" s="815"/>
      <c r="G206" s="816"/>
      <c r="H206" s="816"/>
      <c r="I206" s="816"/>
      <c r="J206" s="816"/>
      <c r="K206" s="866" t="s">
        <v>1406</v>
      </c>
    </row>
    <row r="207" spans="1:11" s="808" customFormat="1" ht="11.25">
      <c r="A207" s="640" t="s">
        <v>1407</v>
      </c>
      <c r="B207" s="632" t="s">
        <v>1382</v>
      </c>
      <c r="C207" s="645">
        <v>1991</v>
      </c>
      <c r="D207" s="616" t="s">
        <v>870</v>
      </c>
      <c r="E207" s="652">
        <v>33223.73</v>
      </c>
      <c r="F207" s="817">
        <v>366</v>
      </c>
      <c r="G207" s="818"/>
      <c r="H207" s="818"/>
      <c r="I207" s="818"/>
      <c r="J207" s="818"/>
      <c r="K207" s="891"/>
    </row>
    <row r="208" spans="1:11" s="808" customFormat="1" ht="11.25">
      <c r="A208" s="637" t="s">
        <v>1408</v>
      </c>
      <c r="B208" s="629" t="s">
        <v>1052</v>
      </c>
      <c r="C208" s="638"/>
      <c r="D208" s="608"/>
      <c r="E208" s="653"/>
      <c r="F208" s="815"/>
      <c r="G208" s="816"/>
      <c r="H208" s="816"/>
      <c r="I208" s="816"/>
      <c r="J208" s="816"/>
      <c r="K208" s="890" t="s">
        <v>1409</v>
      </c>
    </row>
    <row r="209" spans="1:11" s="808" customFormat="1" ht="11.25">
      <c r="A209" s="640" t="s">
        <v>1410</v>
      </c>
      <c r="B209" s="632" t="s">
        <v>1411</v>
      </c>
      <c r="C209" s="645">
        <v>1991</v>
      </c>
      <c r="D209" s="616" t="s">
        <v>870</v>
      </c>
      <c r="E209" s="652">
        <v>34086.34</v>
      </c>
      <c r="F209" s="824">
        <v>186</v>
      </c>
      <c r="G209" s="820"/>
      <c r="H209" s="820"/>
      <c r="I209" s="820"/>
      <c r="J209" s="820"/>
      <c r="K209" s="892"/>
    </row>
    <row r="210" spans="1:11" s="808" customFormat="1" ht="11.25">
      <c r="A210" s="644" t="s">
        <v>1412</v>
      </c>
      <c r="B210" s="654" t="s">
        <v>1376</v>
      </c>
      <c r="C210" s="638"/>
      <c r="D210" s="608"/>
      <c r="E210" s="655"/>
      <c r="F210" s="825"/>
      <c r="G210" s="822"/>
      <c r="H210" s="822"/>
      <c r="I210" s="822"/>
      <c r="J210" s="822"/>
      <c r="K210" s="890" t="s">
        <v>1413</v>
      </c>
    </row>
    <row r="211" spans="1:11" s="808" customFormat="1" ht="11.25">
      <c r="A211" s="640" t="s">
        <v>1414</v>
      </c>
      <c r="B211" s="656" t="s">
        <v>1415</v>
      </c>
      <c r="C211" s="645">
        <v>1988</v>
      </c>
      <c r="D211" s="616" t="s">
        <v>870</v>
      </c>
      <c r="E211" s="652">
        <v>109737</v>
      </c>
      <c r="F211" s="824">
        <v>167.21</v>
      </c>
      <c r="G211" s="820"/>
      <c r="H211" s="820"/>
      <c r="I211" s="820"/>
      <c r="J211" s="820"/>
      <c r="K211" s="892"/>
    </row>
    <row r="212" spans="1:11" s="808" customFormat="1" ht="11.25">
      <c r="A212" s="657" t="s">
        <v>1416</v>
      </c>
      <c r="B212" s="658" t="s">
        <v>1376</v>
      </c>
      <c r="C212" s="659"/>
      <c r="D212" s="660"/>
      <c r="E212" s="661"/>
      <c r="F212" s="826"/>
      <c r="G212" s="816"/>
      <c r="H212" s="816"/>
      <c r="I212" s="816"/>
      <c r="J212" s="816"/>
      <c r="K212" s="866" t="s">
        <v>1417</v>
      </c>
    </row>
    <row r="213" spans="1:11" s="808" customFormat="1" ht="24.75" customHeight="1">
      <c r="A213" s="662" t="s">
        <v>1418</v>
      </c>
      <c r="B213" s="663" t="s">
        <v>1419</v>
      </c>
      <c r="C213" s="664">
        <v>1981</v>
      </c>
      <c r="D213" s="636" t="s">
        <v>870</v>
      </c>
      <c r="E213" s="665">
        <v>441132.76</v>
      </c>
      <c r="F213" s="824">
        <v>937.63</v>
      </c>
      <c r="G213" s="820"/>
      <c r="H213" s="820"/>
      <c r="I213" s="820"/>
      <c r="J213" s="820"/>
      <c r="K213" s="891"/>
    </row>
    <row r="214" spans="1:11" s="808" customFormat="1" ht="34.5" customHeight="1">
      <c r="A214" s="666" t="s">
        <v>1420</v>
      </c>
      <c r="B214" s="667" t="s">
        <v>608</v>
      </c>
      <c r="C214" s="648">
        <v>1991</v>
      </c>
      <c r="D214" s="616" t="s">
        <v>870</v>
      </c>
      <c r="E214" s="653">
        <v>11093.95</v>
      </c>
      <c r="F214" s="827">
        <v>277</v>
      </c>
      <c r="G214" s="828"/>
      <c r="H214" s="828"/>
      <c r="I214" s="828"/>
      <c r="J214" s="828"/>
      <c r="K214" s="612" t="s">
        <v>1403</v>
      </c>
    </row>
    <row r="215" spans="1:11" s="808" customFormat="1" ht="11.25">
      <c r="A215" s="644" t="s">
        <v>1397</v>
      </c>
      <c r="B215" s="668" t="s">
        <v>1376</v>
      </c>
      <c r="C215" s="638"/>
      <c r="D215" s="608"/>
      <c r="E215" s="669"/>
      <c r="F215" s="829"/>
      <c r="G215" s="830"/>
      <c r="H215" s="830"/>
      <c r="I215" s="831"/>
      <c r="J215" s="830"/>
      <c r="K215" s="864" t="s">
        <v>1421</v>
      </c>
    </row>
    <row r="216" spans="1:11" s="808" customFormat="1" ht="33" customHeight="1">
      <c r="A216" s="637" t="s">
        <v>1422</v>
      </c>
      <c r="B216" s="654" t="s">
        <v>608</v>
      </c>
      <c r="C216" s="648">
        <v>1998</v>
      </c>
      <c r="D216" s="636" t="s">
        <v>870</v>
      </c>
      <c r="E216" s="670">
        <v>111244.2</v>
      </c>
      <c r="F216" s="824">
        <v>43.9</v>
      </c>
      <c r="G216" s="832"/>
      <c r="H216" s="832"/>
      <c r="I216" s="833"/>
      <c r="J216" s="832"/>
      <c r="K216" s="865"/>
    </row>
    <row r="217" spans="1:11" s="808" customFormat="1" ht="22.5">
      <c r="A217" s="644" t="s">
        <v>1423</v>
      </c>
      <c r="B217" s="671" t="s">
        <v>1424</v>
      </c>
      <c r="C217" s="672">
        <v>2005</v>
      </c>
      <c r="D217" s="330" t="s">
        <v>870</v>
      </c>
      <c r="E217" s="655">
        <v>355660.72</v>
      </c>
      <c r="F217" s="824">
        <v>95.12</v>
      </c>
      <c r="G217" s="820"/>
      <c r="H217" s="820"/>
      <c r="I217" s="820"/>
      <c r="J217" s="820"/>
      <c r="K217" s="612" t="s">
        <v>1384</v>
      </c>
    </row>
    <row r="218" spans="1:11" s="808" customFormat="1" ht="57.75" customHeight="1">
      <c r="A218" s="673" t="s">
        <v>1425</v>
      </c>
      <c r="B218" s="674" t="s">
        <v>1426</v>
      </c>
      <c r="C218" s="675">
        <v>2008</v>
      </c>
      <c r="D218" s="330" t="s">
        <v>870</v>
      </c>
      <c r="E218" s="676">
        <v>369416.73</v>
      </c>
      <c r="F218" s="834">
        <v>87.69</v>
      </c>
      <c r="G218" s="835"/>
      <c r="H218" s="835"/>
      <c r="I218" s="835"/>
      <c r="J218" s="835"/>
      <c r="K218" s="612" t="s">
        <v>1427</v>
      </c>
    </row>
    <row r="219" spans="1:11" s="808" customFormat="1" ht="11.25">
      <c r="A219" s="637" t="s">
        <v>1428</v>
      </c>
      <c r="B219" s="637" t="s">
        <v>1052</v>
      </c>
      <c r="C219" s="677"/>
      <c r="D219" s="616"/>
      <c r="E219" s="678"/>
      <c r="F219" s="836"/>
      <c r="G219" s="816"/>
      <c r="H219" s="816"/>
      <c r="I219" s="816"/>
      <c r="J219" s="816"/>
      <c r="K219" s="860" t="s">
        <v>1429</v>
      </c>
    </row>
    <row r="220" spans="1:11" s="808" customFormat="1" ht="11.25">
      <c r="A220" s="640" t="s">
        <v>1430</v>
      </c>
      <c r="B220" s="640" t="s">
        <v>1431</v>
      </c>
      <c r="C220" s="680">
        <v>1991</v>
      </c>
      <c r="D220" s="616" t="s">
        <v>870</v>
      </c>
      <c r="E220" s="681">
        <v>9165.56</v>
      </c>
      <c r="F220" s="817">
        <v>129</v>
      </c>
      <c r="G220" s="818"/>
      <c r="H220" s="818"/>
      <c r="I220" s="818"/>
      <c r="J220" s="818"/>
      <c r="K220" s="861"/>
    </row>
    <row r="221" spans="1:11" s="808" customFormat="1" ht="11.25">
      <c r="A221" s="637" t="s">
        <v>1432</v>
      </c>
      <c r="B221" s="637" t="s">
        <v>1376</v>
      </c>
      <c r="C221" s="683"/>
      <c r="D221" s="608"/>
      <c r="E221" s="678"/>
      <c r="F221" s="826"/>
      <c r="G221" s="816"/>
      <c r="H221" s="816"/>
      <c r="I221" s="816"/>
      <c r="J221" s="816"/>
      <c r="K221" s="860" t="s">
        <v>1433</v>
      </c>
    </row>
    <row r="222" spans="1:11" s="808" customFormat="1" ht="11.25">
      <c r="A222" s="640" t="s">
        <v>1434</v>
      </c>
      <c r="B222" s="640" t="s">
        <v>1435</v>
      </c>
      <c r="C222" s="680">
        <v>1981</v>
      </c>
      <c r="D222" s="636" t="s">
        <v>870</v>
      </c>
      <c r="E222" s="681">
        <v>11054</v>
      </c>
      <c r="F222" s="824">
        <v>100</v>
      </c>
      <c r="G222" s="820"/>
      <c r="H222" s="820"/>
      <c r="I222" s="820"/>
      <c r="J222" s="820"/>
      <c r="K222" s="861"/>
    </row>
    <row r="223" spans="1:11" s="808" customFormat="1" ht="11.25">
      <c r="A223" s="637" t="s">
        <v>1432</v>
      </c>
      <c r="B223" s="637" t="s">
        <v>1376</v>
      </c>
      <c r="C223" s="683"/>
      <c r="D223" s="608"/>
      <c r="E223" s="678"/>
      <c r="F223" s="829"/>
      <c r="G223" s="822"/>
      <c r="H223" s="822"/>
      <c r="I223" s="822"/>
      <c r="J223" s="822"/>
      <c r="K223" s="860" t="s">
        <v>1384</v>
      </c>
    </row>
    <row r="224" spans="1:11" s="808" customFormat="1" ht="11.25">
      <c r="A224" s="640" t="s">
        <v>1436</v>
      </c>
      <c r="B224" s="640" t="s">
        <v>1435</v>
      </c>
      <c r="C224" s="680">
        <v>1981</v>
      </c>
      <c r="D224" s="636" t="s">
        <v>870</v>
      </c>
      <c r="E224" s="681">
        <v>12376.53</v>
      </c>
      <c r="F224" s="824">
        <v>62</v>
      </c>
      <c r="G224" s="820"/>
      <c r="H224" s="820"/>
      <c r="I224" s="820"/>
      <c r="J224" s="820"/>
      <c r="K224" s="861"/>
    </row>
    <row r="225" spans="1:11" s="808" customFormat="1" ht="11.25">
      <c r="A225" s="637" t="s">
        <v>1437</v>
      </c>
      <c r="B225" s="637" t="s">
        <v>1376</v>
      </c>
      <c r="C225" s="683"/>
      <c r="D225" s="608"/>
      <c r="E225" s="684"/>
      <c r="F225" s="826"/>
      <c r="G225" s="816"/>
      <c r="H225" s="816"/>
      <c r="I225" s="816"/>
      <c r="J225" s="816"/>
      <c r="K225" s="860" t="s">
        <v>1384</v>
      </c>
    </row>
    <row r="226" spans="1:11" s="808" customFormat="1" ht="11.25">
      <c r="A226" s="637" t="s">
        <v>1438</v>
      </c>
      <c r="B226" s="637" t="s">
        <v>1435</v>
      </c>
      <c r="C226" s="677">
        <v>1980</v>
      </c>
      <c r="D226" s="616" t="s">
        <v>870</v>
      </c>
      <c r="E226" s="685">
        <v>6988</v>
      </c>
      <c r="F226" s="817">
        <v>132</v>
      </c>
      <c r="G226" s="818"/>
      <c r="H226" s="818"/>
      <c r="I226" s="818"/>
      <c r="J226" s="818"/>
      <c r="K226" s="862"/>
    </row>
    <row r="227" spans="1:11" s="808" customFormat="1" ht="11.25">
      <c r="A227" s="644" t="s">
        <v>1439</v>
      </c>
      <c r="B227" s="686" t="s">
        <v>1376</v>
      </c>
      <c r="C227" s="687"/>
      <c r="D227" s="608"/>
      <c r="E227" s="688"/>
      <c r="F227" s="826"/>
      <c r="G227" s="816"/>
      <c r="H227" s="816"/>
      <c r="I227" s="816"/>
      <c r="J227" s="816"/>
      <c r="K227" s="860" t="s">
        <v>1440</v>
      </c>
    </row>
    <row r="228" spans="1:11" s="808" customFormat="1" ht="25.5" customHeight="1">
      <c r="A228" s="640" t="s">
        <v>1441</v>
      </c>
      <c r="B228" s="613" t="s">
        <v>1442</v>
      </c>
      <c r="C228" s="680">
        <v>1967</v>
      </c>
      <c r="D228" s="636" t="s">
        <v>870</v>
      </c>
      <c r="E228" s="689">
        <v>31119</v>
      </c>
      <c r="F228" s="824">
        <v>158.44</v>
      </c>
      <c r="G228" s="820"/>
      <c r="H228" s="820"/>
      <c r="I228" s="820"/>
      <c r="J228" s="820"/>
      <c r="K228" s="891"/>
    </row>
    <row r="229" spans="1:11" s="808" customFormat="1" ht="11.25">
      <c r="A229" s="690" t="s">
        <v>1443</v>
      </c>
      <c r="B229" s="691" t="s">
        <v>1376</v>
      </c>
      <c r="C229" s="692"/>
      <c r="D229" s="616"/>
      <c r="E229" s="693"/>
      <c r="F229" s="829"/>
      <c r="G229" s="822"/>
      <c r="H229" s="822"/>
      <c r="I229" s="822"/>
      <c r="J229" s="822"/>
      <c r="K229" s="862" t="s">
        <v>1444</v>
      </c>
    </row>
    <row r="230" spans="1:11" s="808" customFormat="1" ht="11.25">
      <c r="A230" s="662" t="s">
        <v>1445</v>
      </c>
      <c r="B230" s="694" t="s">
        <v>1446</v>
      </c>
      <c r="C230" s="695">
        <v>1993</v>
      </c>
      <c r="D230" s="636" t="s">
        <v>870</v>
      </c>
      <c r="E230" s="696">
        <v>1247</v>
      </c>
      <c r="F230" s="824">
        <v>5.76</v>
      </c>
      <c r="G230" s="820"/>
      <c r="H230" s="820"/>
      <c r="I230" s="820"/>
      <c r="J230" s="820"/>
      <c r="K230" s="861"/>
    </row>
    <row r="231" spans="1:11" s="808" customFormat="1" ht="11.25">
      <c r="A231" s="690" t="s">
        <v>1447</v>
      </c>
      <c r="B231" s="691" t="s">
        <v>1376</v>
      </c>
      <c r="C231" s="697"/>
      <c r="D231" s="608"/>
      <c r="E231" s="693" t="s">
        <v>1448</v>
      </c>
      <c r="F231" s="826"/>
      <c r="G231" s="816"/>
      <c r="H231" s="816"/>
      <c r="I231" s="816"/>
      <c r="J231" s="816"/>
      <c r="K231" s="860" t="s">
        <v>1384</v>
      </c>
    </row>
    <row r="232" spans="1:11" s="808" customFormat="1" ht="11.25">
      <c r="A232" s="662" t="s">
        <v>1449</v>
      </c>
      <c r="B232" s="694" t="s">
        <v>1446</v>
      </c>
      <c r="C232" s="695">
        <v>1994</v>
      </c>
      <c r="D232" s="636" t="s">
        <v>870</v>
      </c>
      <c r="E232" s="696">
        <v>863.62</v>
      </c>
      <c r="F232" s="817">
        <v>7.11</v>
      </c>
      <c r="G232" s="818"/>
      <c r="H232" s="818"/>
      <c r="I232" s="818"/>
      <c r="J232" s="818"/>
      <c r="K232" s="861"/>
    </row>
    <row r="233" spans="1:11" s="808" customFormat="1" ht="11.25">
      <c r="A233" s="637" t="s">
        <v>1450</v>
      </c>
      <c r="B233" s="698" t="s">
        <v>1376</v>
      </c>
      <c r="C233" s="683"/>
      <c r="D233" s="608"/>
      <c r="E233" s="639"/>
      <c r="F233" s="826"/>
      <c r="G233" s="816"/>
      <c r="H233" s="816"/>
      <c r="I233" s="816"/>
      <c r="J233" s="816"/>
      <c r="K233" s="860" t="s">
        <v>1451</v>
      </c>
    </row>
    <row r="234" spans="1:11" s="808" customFormat="1" ht="11.25">
      <c r="A234" s="640" t="s">
        <v>1452</v>
      </c>
      <c r="B234" s="613" t="s">
        <v>580</v>
      </c>
      <c r="C234" s="680">
        <v>1987</v>
      </c>
      <c r="D234" s="636" t="s">
        <v>870</v>
      </c>
      <c r="E234" s="699">
        <v>4230.12</v>
      </c>
      <c r="F234" s="817">
        <v>81.5</v>
      </c>
      <c r="G234" s="820"/>
      <c r="H234" s="818"/>
      <c r="I234" s="818"/>
      <c r="J234" s="818"/>
      <c r="K234" s="861"/>
    </row>
    <row r="235" spans="1:11" s="808" customFormat="1" ht="11.25">
      <c r="A235" s="637" t="s">
        <v>1453</v>
      </c>
      <c r="B235" s="698" t="s">
        <v>1376</v>
      </c>
      <c r="C235" s="683"/>
      <c r="D235" s="616"/>
      <c r="E235" s="639"/>
      <c r="F235" s="826"/>
      <c r="G235" s="822"/>
      <c r="H235" s="816"/>
      <c r="I235" s="816"/>
      <c r="J235" s="816"/>
      <c r="K235" s="860" t="s">
        <v>1454</v>
      </c>
    </row>
    <row r="236" spans="1:11" s="808" customFormat="1" ht="11.25">
      <c r="A236" s="640" t="s">
        <v>1455</v>
      </c>
      <c r="B236" s="613" t="s">
        <v>1456</v>
      </c>
      <c r="C236" s="680">
        <v>1994</v>
      </c>
      <c r="D236" s="616" t="s">
        <v>870</v>
      </c>
      <c r="E236" s="699">
        <v>2210</v>
      </c>
      <c r="F236" s="824">
        <v>23.8</v>
      </c>
      <c r="G236" s="820"/>
      <c r="H236" s="820"/>
      <c r="I236" s="820"/>
      <c r="J236" s="820"/>
      <c r="K236" s="861"/>
    </row>
    <row r="237" spans="1:11" s="808" customFormat="1" ht="11.25">
      <c r="A237" s="637" t="s">
        <v>1457</v>
      </c>
      <c r="B237" s="698" t="s">
        <v>1376</v>
      </c>
      <c r="C237" s="683"/>
      <c r="D237" s="608"/>
      <c r="E237" s="700"/>
      <c r="F237" s="825"/>
      <c r="G237" s="816"/>
      <c r="H237" s="822"/>
      <c r="I237" s="822"/>
      <c r="J237" s="822"/>
      <c r="K237" s="860" t="s">
        <v>1384</v>
      </c>
    </row>
    <row r="238" spans="1:11" s="808" customFormat="1" ht="11.25">
      <c r="A238" s="640" t="s">
        <v>1458</v>
      </c>
      <c r="B238" s="613" t="s">
        <v>578</v>
      </c>
      <c r="C238" s="680">
        <v>1996</v>
      </c>
      <c r="D238" s="636" t="s">
        <v>870</v>
      </c>
      <c r="E238" s="701">
        <v>17791</v>
      </c>
      <c r="F238" s="824">
        <v>59.12</v>
      </c>
      <c r="G238" s="818"/>
      <c r="H238" s="820"/>
      <c r="I238" s="820"/>
      <c r="J238" s="820"/>
      <c r="K238" s="861"/>
    </row>
    <row r="239" spans="1:11" s="808" customFormat="1" ht="11.25">
      <c r="A239" s="637" t="s">
        <v>1459</v>
      </c>
      <c r="B239" s="698" t="s">
        <v>1376</v>
      </c>
      <c r="C239" s="683"/>
      <c r="D239" s="608"/>
      <c r="E239" s="639"/>
      <c r="F239" s="826"/>
      <c r="G239" s="816"/>
      <c r="H239" s="816"/>
      <c r="I239" s="816"/>
      <c r="J239" s="816"/>
      <c r="K239" s="860" t="s">
        <v>1460</v>
      </c>
    </row>
    <row r="240" spans="1:11" s="808" customFormat="1" ht="11.25">
      <c r="A240" s="637" t="s">
        <v>1461</v>
      </c>
      <c r="B240" s="698" t="s">
        <v>1462</v>
      </c>
      <c r="C240" s="677">
        <v>2001</v>
      </c>
      <c r="D240" s="616" t="s">
        <v>870</v>
      </c>
      <c r="E240" s="639">
        <v>870000</v>
      </c>
      <c r="F240" s="817">
        <v>2200</v>
      </c>
      <c r="G240" s="820"/>
      <c r="H240" s="818"/>
      <c r="I240" s="818"/>
      <c r="J240" s="818"/>
      <c r="K240" s="862"/>
    </row>
    <row r="241" spans="1:11" s="808" customFormat="1" ht="11.25">
      <c r="A241" s="702" t="s">
        <v>1463</v>
      </c>
      <c r="B241" s="703" t="s">
        <v>1376</v>
      </c>
      <c r="C241" s="704"/>
      <c r="D241" s="660"/>
      <c r="E241" s="705"/>
      <c r="F241" s="826"/>
      <c r="G241" s="822"/>
      <c r="H241" s="816"/>
      <c r="I241" s="816"/>
      <c r="J241" s="816"/>
      <c r="K241" s="860" t="s">
        <v>1464</v>
      </c>
    </row>
    <row r="242" spans="1:11" s="808" customFormat="1" ht="33" customHeight="1">
      <c r="A242" s="706" t="s">
        <v>1465</v>
      </c>
      <c r="B242" s="695" t="s">
        <v>1446</v>
      </c>
      <c r="C242" s="695">
        <v>1975</v>
      </c>
      <c r="D242" s="707" t="s">
        <v>870</v>
      </c>
      <c r="E242" s="708">
        <v>376625.71</v>
      </c>
      <c r="F242" s="824">
        <v>886</v>
      </c>
      <c r="G242" s="820"/>
      <c r="H242" s="820"/>
      <c r="I242" s="820"/>
      <c r="J242" s="820"/>
      <c r="K242" s="891"/>
    </row>
    <row r="243" spans="1:11" s="808" customFormat="1" ht="11.25">
      <c r="A243" s="637" t="s">
        <v>1463</v>
      </c>
      <c r="B243" s="698" t="s">
        <v>1052</v>
      </c>
      <c r="C243" s="683"/>
      <c r="D243" s="608"/>
      <c r="E243" s="639"/>
      <c r="F243" s="837"/>
      <c r="G243" s="816"/>
      <c r="H243" s="822"/>
      <c r="I243" s="822"/>
      <c r="J243" s="822"/>
      <c r="K243" s="862" t="s">
        <v>1466</v>
      </c>
    </row>
    <row r="244" spans="1:11" s="808" customFormat="1" ht="11.25">
      <c r="A244" s="640" t="s">
        <v>1467</v>
      </c>
      <c r="B244" s="613" t="s">
        <v>1382</v>
      </c>
      <c r="C244" s="680">
        <v>1991</v>
      </c>
      <c r="D244" s="636" t="s">
        <v>870</v>
      </c>
      <c r="E244" s="699">
        <v>53456.02</v>
      </c>
      <c r="F244" s="824">
        <v>323</v>
      </c>
      <c r="G244" s="818"/>
      <c r="H244" s="820"/>
      <c r="I244" s="820"/>
      <c r="J244" s="820"/>
      <c r="K244" s="891"/>
    </row>
    <row r="245" spans="1:11" s="808" customFormat="1" ht="11.25">
      <c r="A245" s="637" t="s">
        <v>1468</v>
      </c>
      <c r="B245" s="605" t="s">
        <v>1052</v>
      </c>
      <c r="C245" s="677"/>
      <c r="D245" s="616"/>
      <c r="E245" s="709"/>
      <c r="F245" s="838" t="s">
        <v>1469</v>
      </c>
      <c r="G245" s="816"/>
      <c r="H245" s="816"/>
      <c r="I245" s="816"/>
      <c r="J245" s="816"/>
      <c r="K245" s="862" t="s">
        <v>1470</v>
      </c>
    </row>
    <row r="246" spans="1:11" s="808" customFormat="1" ht="11.25">
      <c r="A246" s="640" t="s">
        <v>1471</v>
      </c>
      <c r="B246" s="640" t="s">
        <v>1382</v>
      </c>
      <c r="C246" s="680">
        <v>1991</v>
      </c>
      <c r="D246" s="636" t="s">
        <v>870</v>
      </c>
      <c r="E246" s="710">
        <v>41162.09</v>
      </c>
      <c r="F246" s="839" t="s">
        <v>1472</v>
      </c>
      <c r="G246" s="820"/>
      <c r="H246" s="818"/>
      <c r="I246" s="818"/>
      <c r="J246" s="818"/>
      <c r="K246" s="861"/>
    </row>
    <row r="247" spans="1:11" s="808" customFormat="1" ht="11.25">
      <c r="A247" s="637" t="s">
        <v>1468</v>
      </c>
      <c r="B247" s="605" t="s">
        <v>1376</v>
      </c>
      <c r="C247" s="683"/>
      <c r="D247" s="608"/>
      <c r="E247" s="709"/>
      <c r="F247" s="838" t="s">
        <v>1473</v>
      </c>
      <c r="G247" s="822"/>
      <c r="H247" s="816"/>
      <c r="I247" s="816"/>
      <c r="J247" s="816"/>
      <c r="K247" s="860" t="s">
        <v>1474</v>
      </c>
    </row>
    <row r="248" spans="1:11" s="808" customFormat="1" ht="11.25">
      <c r="A248" s="640" t="s">
        <v>1475</v>
      </c>
      <c r="B248" s="640" t="s">
        <v>1415</v>
      </c>
      <c r="C248" s="680">
        <v>1991</v>
      </c>
      <c r="D248" s="636" t="s">
        <v>870</v>
      </c>
      <c r="E248" s="710">
        <v>94524</v>
      </c>
      <c r="F248" s="839" t="s">
        <v>1476</v>
      </c>
      <c r="G248" s="820"/>
      <c r="H248" s="818"/>
      <c r="I248" s="818"/>
      <c r="J248" s="818"/>
      <c r="K248" s="861"/>
    </row>
    <row r="249" spans="1:11" s="808" customFormat="1" ht="11.25">
      <c r="A249" s="637" t="s">
        <v>1477</v>
      </c>
      <c r="B249" s="605" t="s">
        <v>1052</v>
      </c>
      <c r="C249" s="683"/>
      <c r="D249" s="608"/>
      <c r="E249" s="709"/>
      <c r="F249" s="838" t="s">
        <v>1478</v>
      </c>
      <c r="G249" s="816"/>
      <c r="H249" s="816"/>
      <c r="I249" s="816"/>
      <c r="J249" s="816"/>
      <c r="K249" s="860" t="s">
        <v>1479</v>
      </c>
    </row>
    <row r="250" spans="1:11" s="808" customFormat="1" ht="11.25">
      <c r="A250" s="640" t="s">
        <v>1480</v>
      </c>
      <c r="B250" s="640" t="s">
        <v>1382</v>
      </c>
      <c r="C250" s="680">
        <v>1991</v>
      </c>
      <c r="D250" s="636" t="s">
        <v>870</v>
      </c>
      <c r="E250" s="710">
        <v>584505.41</v>
      </c>
      <c r="F250" s="840" t="s">
        <v>1481</v>
      </c>
      <c r="G250" s="818"/>
      <c r="H250" s="820"/>
      <c r="I250" s="820"/>
      <c r="J250" s="820"/>
      <c r="K250" s="891"/>
    </row>
    <row r="251" spans="1:11" s="808" customFormat="1" ht="11.25">
      <c r="A251" s="637" t="s">
        <v>1482</v>
      </c>
      <c r="B251" s="605" t="s">
        <v>1376</v>
      </c>
      <c r="C251" s="683"/>
      <c r="D251" s="608"/>
      <c r="E251" s="709"/>
      <c r="F251" s="841"/>
      <c r="G251" s="842"/>
      <c r="H251" s="822"/>
      <c r="I251" s="822"/>
      <c r="J251" s="822"/>
      <c r="K251" s="862"/>
    </row>
    <row r="252" spans="1:11" s="808" customFormat="1" ht="11.25">
      <c r="A252" s="640" t="s">
        <v>1483</v>
      </c>
      <c r="B252" s="640" t="s">
        <v>1415</v>
      </c>
      <c r="C252" s="680">
        <v>1987</v>
      </c>
      <c r="D252" s="636" t="s">
        <v>870</v>
      </c>
      <c r="E252" s="710">
        <v>258160</v>
      </c>
      <c r="F252" s="843" t="s">
        <v>1484</v>
      </c>
      <c r="G252" s="833"/>
      <c r="H252" s="820"/>
      <c r="I252" s="820"/>
      <c r="J252" s="820"/>
      <c r="K252" s="891"/>
    </row>
    <row r="253" spans="1:11" s="808" customFormat="1" ht="11.25">
      <c r="A253" s="637" t="s">
        <v>1485</v>
      </c>
      <c r="B253" s="605" t="s">
        <v>1376</v>
      </c>
      <c r="C253" s="683"/>
      <c r="D253" s="608"/>
      <c r="E253" s="709"/>
      <c r="F253" s="844"/>
      <c r="G253" s="822"/>
      <c r="H253" s="816"/>
      <c r="I253" s="816"/>
      <c r="J253" s="816"/>
      <c r="K253" s="860"/>
    </row>
    <row r="254" spans="1:11" s="808" customFormat="1" ht="11.25">
      <c r="A254" s="640" t="s">
        <v>1486</v>
      </c>
      <c r="B254" s="640" t="s">
        <v>1415</v>
      </c>
      <c r="C254" s="680">
        <v>1991</v>
      </c>
      <c r="D254" s="636" t="s">
        <v>870</v>
      </c>
      <c r="E254" s="710">
        <v>21143</v>
      </c>
      <c r="F254" s="823"/>
      <c r="G254" s="820"/>
      <c r="H254" s="818"/>
      <c r="I254" s="818"/>
      <c r="J254" s="818"/>
      <c r="K254" s="861"/>
    </row>
    <row r="255" spans="1:11" s="808" customFormat="1" ht="11.25">
      <c r="A255" s="637" t="s">
        <v>1487</v>
      </c>
      <c r="B255" s="605" t="s">
        <v>1376</v>
      </c>
      <c r="C255" s="683"/>
      <c r="D255" s="608"/>
      <c r="E255" s="709"/>
      <c r="F255" s="815"/>
      <c r="G255" s="816"/>
      <c r="H255" s="816"/>
      <c r="I255" s="816"/>
      <c r="J255" s="816"/>
      <c r="K255" s="860"/>
    </row>
    <row r="256" spans="1:11" s="808" customFormat="1" ht="11.25">
      <c r="A256" s="640" t="s">
        <v>1488</v>
      </c>
      <c r="B256" s="640" t="s">
        <v>1415</v>
      </c>
      <c r="C256" s="680">
        <v>1985</v>
      </c>
      <c r="D256" s="636" t="s">
        <v>870</v>
      </c>
      <c r="E256" s="710">
        <v>4721</v>
      </c>
      <c r="F256" s="845" t="s">
        <v>1489</v>
      </c>
      <c r="G256" s="818"/>
      <c r="H256" s="820"/>
      <c r="I256" s="820"/>
      <c r="J256" s="820"/>
      <c r="K256" s="861"/>
    </row>
    <row r="257" spans="1:11" s="808" customFormat="1" ht="11.25">
      <c r="A257" s="637" t="s">
        <v>1490</v>
      </c>
      <c r="B257" s="605" t="s">
        <v>1376</v>
      </c>
      <c r="C257" s="683"/>
      <c r="D257" s="608"/>
      <c r="E257" s="709"/>
      <c r="F257" s="821"/>
      <c r="G257" s="816"/>
      <c r="H257" s="822"/>
      <c r="I257" s="822"/>
      <c r="J257" s="822"/>
      <c r="K257" s="860"/>
    </row>
    <row r="258" spans="1:11" s="808" customFormat="1" ht="11.25">
      <c r="A258" s="640" t="s">
        <v>1491</v>
      </c>
      <c r="B258" s="640" t="s">
        <v>1415</v>
      </c>
      <c r="C258" s="680">
        <v>1970</v>
      </c>
      <c r="D258" s="636" t="s">
        <v>870</v>
      </c>
      <c r="E258" s="710">
        <v>10072</v>
      </c>
      <c r="F258" s="845" t="s">
        <v>1492</v>
      </c>
      <c r="G258" s="820"/>
      <c r="H258" s="820"/>
      <c r="I258" s="820"/>
      <c r="J258" s="820"/>
      <c r="K258" s="861"/>
    </row>
    <row r="259" spans="1:11" s="808" customFormat="1" ht="11.25">
      <c r="A259" s="637" t="s">
        <v>1493</v>
      </c>
      <c r="B259" s="605" t="s">
        <v>1052</v>
      </c>
      <c r="C259" s="683"/>
      <c r="D259" s="608"/>
      <c r="E259" s="709"/>
      <c r="F259" s="815"/>
      <c r="G259" s="822"/>
      <c r="H259" s="816"/>
      <c r="I259" s="816"/>
      <c r="J259" s="816"/>
      <c r="K259" s="860" t="s">
        <v>1494</v>
      </c>
    </row>
    <row r="260" spans="1:11" s="808" customFormat="1" ht="11.25">
      <c r="A260" s="640" t="s">
        <v>1495</v>
      </c>
      <c r="B260" s="640" t="s">
        <v>1382</v>
      </c>
      <c r="C260" s="680">
        <v>1991</v>
      </c>
      <c r="D260" s="636" t="s">
        <v>870</v>
      </c>
      <c r="E260" s="710">
        <v>5361.6</v>
      </c>
      <c r="F260" s="823"/>
      <c r="G260" s="820"/>
      <c r="H260" s="818"/>
      <c r="I260" s="818"/>
      <c r="J260" s="818"/>
      <c r="K260" s="861"/>
    </row>
    <row r="261" spans="1:11" s="808" customFormat="1" ht="11.25">
      <c r="A261" s="637" t="s">
        <v>1493</v>
      </c>
      <c r="B261" s="605" t="s">
        <v>1376</v>
      </c>
      <c r="C261" s="683"/>
      <c r="D261" s="608"/>
      <c r="E261" s="709"/>
      <c r="F261" s="815"/>
      <c r="G261" s="816"/>
      <c r="H261" s="816"/>
      <c r="I261" s="816"/>
      <c r="J261" s="816"/>
      <c r="K261" s="860"/>
    </row>
    <row r="262" spans="1:11" s="808" customFormat="1" ht="11.25">
      <c r="A262" s="640" t="s">
        <v>1496</v>
      </c>
      <c r="B262" s="640" t="s">
        <v>1497</v>
      </c>
      <c r="C262" s="680">
        <v>1991</v>
      </c>
      <c r="D262" s="636" t="s">
        <v>870</v>
      </c>
      <c r="E262" s="710">
        <v>2083</v>
      </c>
      <c r="F262" s="823"/>
      <c r="G262" s="818"/>
      <c r="H262" s="818"/>
      <c r="I262" s="818"/>
      <c r="J262" s="818"/>
      <c r="K262" s="861"/>
    </row>
    <row r="263" spans="1:11" s="808" customFormat="1" ht="11.25">
      <c r="A263" s="644" t="s">
        <v>1498</v>
      </c>
      <c r="B263" s="644" t="s">
        <v>1376</v>
      </c>
      <c r="C263" s="711"/>
      <c r="D263" s="608"/>
      <c r="E263" s="630"/>
      <c r="F263" s="846"/>
      <c r="G263" s="847"/>
      <c r="H263" s="847"/>
      <c r="I263" s="847"/>
      <c r="J263" s="847"/>
      <c r="K263" s="860"/>
    </row>
    <row r="264" spans="1:11" s="808" customFormat="1" ht="11.25">
      <c r="A264" s="640" t="s">
        <v>1499</v>
      </c>
      <c r="B264" s="640" t="s">
        <v>608</v>
      </c>
      <c r="C264" s="712">
        <v>2000</v>
      </c>
      <c r="D264" s="636" t="s">
        <v>870</v>
      </c>
      <c r="E264" s="699">
        <v>70861.09</v>
      </c>
      <c r="F264" s="848" t="s">
        <v>1500</v>
      </c>
      <c r="G264" s="832"/>
      <c r="H264" s="832"/>
      <c r="I264" s="832"/>
      <c r="J264" s="832"/>
      <c r="K264" s="861"/>
    </row>
    <row r="265" spans="1:11" s="808" customFormat="1" ht="11.25">
      <c r="A265" s="644" t="s">
        <v>1501</v>
      </c>
      <c r="B265" s="644" t="s">
        <v>1052</v>
      </c>
      <c r="C265" s="711"/>
      <c r="D265" s="713"/>
      <c r="E265" s="714"/>
      <c r="F265" s="841"/>
      <c r="G265" s="849"/>
      <c r="H265" s="847"/>
      <c r="I265" s="847"/>
      <c r="J265" s="847"/>
      <c r="K265" s="679"/>
    </row>
    <row r="266" spans="1:11" s="808" customFormat="1" ht="11.25">
      <c r="A266" s="640" t="s">
        <v>1502</v>
      </c>
      <c r="C266" s="712">
        <v>2008</v>
      </c>
      <c r="D266" s="636" t="s">
        <v>870</v>
      </c>
      <c r="E266" s="710">
        <v>345619.77</v>
      </c>
      <c r="F266" s="843" t="s">
        <v>1503</v>
      </c>
      <c r="G266" s="850"/>
      <c r="H266" s="832"/>
      <c r="I266" s="832"/>
      <c r="J266" s="832"/>
      <c r="K266" s="682"/>
    </row>
    <row r="267" spans="1:11" s="808" customFormat="1" ht="11.25">
      <c r="A267" s="644" t="s">
        <v>1504</v>
      </c>
      <c r="B267" s="644" t="s">
        <v>1052</v>
      </c>
      <c r="C267" s="711"/>
      <c r="D267" s="713"/>
      <c r="E267" s="714"/>
      <c r="F267" s="848" t="s">
        <v>1505</v>
      </c>
      <c r="G267" s="849"/>
      <c r="H267" s="847"/>
      <c r="I267" s="847"/>
      <c r="J267" s="847"/>
      <c r="K267" s="679"/>
    </row>
    <row r="268" spans="1:11" s="808" customFormat="1" ht="11.25">
      <c r="A268" s="640" t="s">
        <v>1506</v>
      </c>
      <c r="B268" s="640" t="s">
        <v>1382</v>
      </c>
      <c r="C268" s="712">
        <v>2008</v>
      </c>
      <c r="D268" s="636" t="s">
        <v>870</v>
      </c>
      <c r="E268" s="710">
        <v>249888.58</v>
      </c>
      <c r="F268" s="843" t="s">
        <v>1507</v>
      </c>
      <c r="G268" s="850"/>
      <c r="H268" s="832"/>
      <c r="I268" s="832"/>
      <c r="J268" s="832"/>
      <c r="K268" s="682"/>
    </row>
    <row r="269" spans="1:11" s="808" customFormat="1" ht="11.25">
      <c r="A269" s="644" t="s">
        <v>1508</v>
      </c>
      <c r="B269" s="644" t="s">
        <v>1376</v>
      </c>
      <c r="C269" s="711"/>
      <c r="D269" s="713"/>
      <c r="E269" s="714"/>
      <c r="F269" s="848"/>
      <c r="G269" s="849"/>
      <c r="H269" s="847"/>
      <c r="I269" s="847"/>
      <c r="J269" s="847"/>
      <c r="K269" s="679"/>
    </row>
    <row r="270" spans="1:11" s="808" customFormat="1" ht="11.25">
      <c r="A270" s="640" t="s">
        <v>1509</v>
      </c>
      <c r="B270" s="640" t="s">
        <v>1379</v>
      </c>
      <c r="C270" s="712">
        <v>2009</v>
      </c>
      <c r="D270" s="636" t="s">
        <v>870</v>
      </c>
      <c r="E270" s="710">
        <v>131314.38</v>
      </c>
      <c r="F270" s="843"/>
      <c r="G270" s="850"/>
      <c r="H270" s="832"/>
      <c r="I270" s="832"/>
      <c r="J270" s="832"/>
      <c r="K270" s="682"/>
    </row>
    <row r="271" spans="1:11" s="808" customFormat="1" ht="11.25">
      <c r="A271" s="43"/>
      <c r="B271" s="49"/>
      <c r="C271" s="109" t="s">
        <v>844</v>
      </c>
      <c r="D271" s="330"/>
      <c r="E271" s="105">
        <f>SUM(E183:E270)</f>
        <v>5818639.169999999</v>
      </c>
      <c r="F271" s="851"/>
      <c r="G271" s="835"/>
      <c r="H271" s="852"/>
      <c r="I271" s="852"/>
      <c r="J271" s="835"/>
      <c r="K271" s="715"/>
    </row>
    <row r="272" spans="1:11" s="808" customFormat="1" ht="11.25">
      <c r="A272" s="618"/>
      <c r="B272" s="618"/>
      <c r="C272" s="618"/>
      <c r="D272" s="618"/>
      <c r="E272" s="618"/>
      <c r="F272" s="618"/>
      <c r="G272" s="618"/>
      <c r="H272" s="618"/>
      <c r="I272" s="618"/>
      <c r="J272" s="618"/>
      <c r="K272" s="618"/>
    </row>
    <row r="273" spans="1:11" s="808" customFormat="1" ht="11.25">
      <c r="A273" s="618"/>
      <c r="B273" s="618"/>
      <c r="C273" s="618"/>
      <c r="D273" s="618"/>
      <c r="E273" s="618"/>
      <c r="F273" s="618"/>
      <c r="G273" s="618"/>
      <c r="H273" s="618"/>
      <c r="I273" s="618"/>
      <c r="J273" s="618"/>
      <c r="K273" s="618"/>
    </row>
    <row r="274" spans="3:10" s="808" customFormat="1" ht="11.25">
      <c r="C274" s="872" t="s">
        <v>168</v>
      </c>
      <c r="D274" s="872"/>
      <c r="E274" s="853">
        <f>E275+E276</f>
        <v>28555219.899999995</v>
      </c>
      <c r="F274" s="854"/>
      <c r="G274" s="854"/>
      <c r="H274" s="854"/>
      <c r="I274" s="854"/>
      <c r="J274" s="854"/>
    </row>
    <row r="275" spans="3:10" s="855" customFormat="1" ht="11.25">
      <c r="C275" s="867" t="s">
        <v>169</v>
      </c>
      <c r="D275" s="867"/>
      <c r="E275" s="856">
        <f>E104+E110+E116+E120+E131+E142+E145+E148+E154+E161+E170+E174+E177+E271</f>
        <v>21565351.559999995</v>
      </c>
      <c r="F275" s="857"/>
      <c r="G275" s="857"/>
      <c r="H275" s="857"/>
      <c r="I275" s="857"/>
      <c r="J275" s="857"/>
    </row>
    <row r="276" spans="3:10" s="808" customFormat="1" ht="11.25">
      <c r="C276" s="867" t="s">
        <v>170</v>
      </c>
      <c r="D276" s="867"/>
      <c r="E276" s="858">
        <f>G120+G154</f>
        <v>6989868.34</v>
      </c>
      <c r="F276" s="859"/>
      <c r="G276" s="859"/>
      <c r="H276" s="859"/>
      <c r="I276" s="859"/>
      <c r="J276" s="859"/>
    </row>
    <row r="277" spans="6:10" s="808" customFormat="1" ht="11.25">
      <c r="F277" s="854"/>
      <c r="G277" s="854"/>
      <c r="H277" s="854"/>
      <c r="I277" s="854"/>
      <c r="J277" s="854"/>
    </row>
    <row r="278" spans="6:10" ht="14.25">
      <c r="F278" s="112"/>
      <c r="G278" s="112"/>
      <c r="H278" s="112"/>
      <c r="I278" s="112"/>
      <c r="J278" s="112"/>
    </row>
    <row r="279" spans="6:10" ht="14.25">
      <c r="F279" s="113"/>
      <c r="G279" s="113"/>
      <c r="H279" s="113"/>
      <c r="I279" s="113"/>
      <c r="J279" s="113"/>
    </row>
    <row r="280" spans="6:10" ht="14.25">
      <c r="F280" s="112"/>
      <c r="G280" s="112"/>
      <c r="H280" s="112"/>
      <c r="I280" s="112"/>
      <c r="J280" s="112"/>
    </row>
    <row r="281" spans="6:10" ht="14.25">
      <c r="F281" s="112"/>
      <c r="G281" s="25"/>
      <c r="H281" s="112"/>
      <c r="I281" s="112"/>
      <c r="J281" s="112"/>
    </row>
    <row r="282" spans="6:10" ht="14.25">
      <c r="F282" s="113"/>
      <c r="G282" s="25"/>
      <c r="H282" s="113"/>
      <c r="I282" s="113"/>
      <c r="J282" s="113"/>
    </row>
    <row r="283" spans="6:7" ht="14.25">
      <c r="F283" s="25"/>
      <c r="G283" s="25"/>
    </row>
  </sheetData>
  <sheetProtection/>
  <mergeCells count="57">
    <mergeCell ref="K261:K262"/>
    <mergeCell ref="K263:K264"/>
    <mergeCell ref="K251:K252"/>
    <mergeCell ref="K253:K254"/>
    <mergeCell ref="K255:K256"/>
    <mergeCell ref="K257:K258"/>
    <mergeCell ref="K245:K246"/>
    <mergeCell ref="K247:K248"/>
    <mergeCell ref="K249:K250"/>
    <mergeCell ref="K259:K260"/>
    <mergeCell ref="K237:K238"/>
    <mergeCell ref="K239:K240"/>
    <mergeCell ref="K241:K242"/>
    <mergeCell ref="K243:K244"/>
    <mergeCell ref="K229:K230"/>
    <mergeCell ref="K231:K232"/>
    <mergeCell ref="K233:K234"/>
    <mergeCell ref="K235:K236"/>
    <mergeCell ref="K221:K222"/>
    <mergeCell ref="K223:K224"/>
    <mergeCell ref="K225:K226"/>
    <mergeCell ref="K227:K228"/>
    <mergeCell ref="K210:K211"/>
    <mergeCell ref="K212:K213"/>
    <mergeCell ref="K215:K216"/>
    <mergeCell ref="K219:K220"/>
    <mergeCell ref="K202:K203"/>
    <mergeCell ref="K204:K205"/>
    <mergeCell ref="K206:K207"/>
    <mergeCell ref="K208:K209"/>
    <mergeCell ref="K194:K195"/>
    <mergeCell ref="K196:K197"/>
    <mergeCell ref="K198:K199"/>
    <mergeCell ref="K200:K201"/>
    <mergeCell ref="K186:K187"/>
    <mergeCell ref="K188:K189"/>
    <mergeCell ref="K190:K191"/>
    <mergeCell ref="K192:K193"/>
    <mergeCell ref="A181:B181"/>
    <mergeCell ref="K182:K183"/>
    <mergeCell ref="I118:I119"/>
    <mergeCell ref="K184:K185"/>
    <mergeCell ref="A1:K1"/>
    <mergeCell ref="H2:J2"/>
    <mergeCell ref="K2:K3"/>
    <mergeCell ref="A175:C175"/>
    <mergeCell ref="J118:J119"/>
    <mergeCell ref="K118:K119"/>
    <mergeCell ref="F150:F151"/>
    <mergeCell ref="G150:G151"/>
    <mergeCell ref="K150:K153"/>
    <mergeCell ref="F118:F119"/>
    <mergeCell ref="C275:D275"/>
    <mergeCell ref="C276:D276"/>
    <mergeCell ref="G118:G119"/>
    <mergeCell ref="H118:H119"/>
    <mergeCell ref="C274:D27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2"/>
  <sheetViews>
    <sheetView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51.19921875" style="0" customWidth="1"/>
    <col min="2" max="2" width="11.8984375" style="0" customWidth="1"/>
    <col min="3" max="3" width="21" style="0" customWidth="1"/>
    <col min="4" max="4" width="39.5" style="0" customWidth="1"/>
  </cols>
  <sheetData>
    <row r="1" spans="1:4" ht="14.25">
      <c r="A1" s="6" t="s">
        <v>839</v>
      </c>
      <c r="B1" s="7"/>
      <c r="C1" s="8"/>
      <c r="D1" s="9"/>
    </row>
    <row r="2" spans="1:4" ht="14.25">
      <c r="A2" s="863" t="s">
        <v>278</v>
      </c>
      <c r="B2" s="893"/>
      <c r="C2" s="893"/>
      <c r="D2" s="894"/>
    </row>
    <row r="3" spans="1:4" ht="22.5">
      <c r="A3" s="10" t="s">
        <v>840</v>
      </c>
      <c r="B3" s="11" t="s">
        <v>841</v>
      </c>
      <c r="C3" s="12" t="s">
        <v>842</v>
      </c>
      <c r="D3" s="13" t="s">
        <v>843</v>
      </c>
    </row>
    <row r="4" spans="1:4" ht="14.25">
      <c r="A4" s="23" t="s">
        <v>892</v>
      </c>
      <c r="B4" s="119"/>
      <c r="C4" s="120"/>
      <c r="D4" s="121"/>
    </row>
    <row r="5" spans="1:4" ht="14.25">
      <c r="A5" s="181" t="s">
        <v>1054</v>
      </c>
      <c r="B5" s="182">
        <v>2006</v>
      </c>
      <c r="C5" s="123">
        <v>1959.32</v>
      </c>
      <c r="D5" s="125"/>
    </row>
    <row r="6" spans="1:4" s="363" customFormat="1" ht="14.25">
      <c r="A6" s="181" t="s">
        <v>1074</v>
      </c>
      <c r="B6" s="182">
        <v>2009</v>
      </c>
      <c r="C6" s="123">
        <v>2450</v>
      </c>
      <c r="D6" s="183"/>
    </row>
    <row r="7" spans="1:4" s="363" customFormat="1" ht="14.25">
      <c r="A7" s="181" t="s">
        <v>1053</v>
      </c>
      <c r="B7" s="182">
        <v>2006</v>
      </c>
      <c r="C7" s="123">
        <v>7857.41</v>
      </c>
      <c r="D7" s="183"/>
    </row>
    <row r="8" spans="1:4" s="363" customFormat="1" ht="14.25">
      <c r="A8" s="181" t="s">
        <v>1053</v>
      </c>
      <c r="B8" s="182">
        <v>2006</v>
      </c>
      <c r="C8" s="123">
        <v>4146.41</v>
      </c>
      <c r="D8" s="183"/>
    </row>
    <row r="9" spans="1:4" s="363" customFormat="1" ht="14.25">
      <c r="A9" s="181" t="s">
        <v>1053</v>
      </c>
      <c r="B9" s="182">
        <v>2006</v>
      </c>
      <c r="C9" s="123">
        <v>8831</v>
      </c>
      <c r="D9" s="183"/>
    </row>
    <row r="10" spans="1:4" s="363" customFormat="1" ht="14.25">
      <c r="A10" s="181" t="s">
        <v>1053</v>
      </c>
      <c r="B10" s="182">
        <v>2006</v>
      </c>
      <c r="C10" s="123">
        <v>4146.41</v>
      </c>
      <c r="D10" s="183"/>
    </row>
    <row r="11" spans="1:4" s="363" customFormat="1" ht="14.25">
      <c r="A11" s="181" t="s">
        <v>1053</v>
      </c>
      <c r="B11" s="182">
        <v>2006</v>
      </c>
      <c r="C11" s="123">
        <v>5716.92</v>
      </c>
      <c r="D11" s="183"/>
    </row>
    <row r="12" spans="1:4" s="363" customFormat="1" ht="14.25">
      <c r="A12" s="181" t="s">
        <v>1053</v>
      </c>
      <c r="B12" s="182">
        <v>2006</v>
      </c>
      <c r="C12" s="123">
        <v>4146.41</v>
      </c>
      <c r="D12" s="183"/>
    </row>
    <row r="13" spans="1:4" s="363" customFormat="1" ht="14.25">
      <c r="A13" s="181" t="s">
        <v>1053</v>
      </c>
      <c r="B13" s="182">
        <v>2006</v>
      </c>
      <c r="C13" s="123">
        <v>4146.41</v>
      </c>
      <c r="D13" s="183"/>
    </row>
    <row r="14" spans="1:4" s="363" customFormat="1" ht="14.25">
      <c r="A14" s="181" t="s">
        <v>1053</v>
      </c>
      <c r="B14" s="182">
        <v>2006</v>
      </c>
      <c r="C14" s="123">
        <v>4146.41</v>
      </c>
      <c r="D14" s="183"/>
    </row>
    <row r="15" spans="1:4" s="363" customFormat="1" ht="14.25">
      <c r="A15" s="181" t="s">
        <v>1053</v>
      </c>
      <c r="B15" s="182">
        <v>2006</v>
      </c>
      <c r="C15" s="123">
        <v>4944.44</v>
      </c>
      <c r="D15" s="183"/>
    </row>
    <row r="16" spans="1:4" s="363" customFormat="1" ht="14.25">
      <c r="A16" s="181" t="s">
        <v>1053</v>
      </c>
      <c r="B16" s="182">
        <v>2006</v>
      </c>
      <c r="C16" s="123">
        <v>5536.72</v>
      </c>
      <c r="D16" s="183"/>
    </row>
    <row r="17" spans="1:4" s="363" customFormat="1" ht="14.25">
      <c r="A17" s="181" t="s">
        <v>1053</v>
      </c>
      <c r="B17" s="182">
        <v>2006</v>
      </c>
      <c r="C17" s="123">
        <v>5775.96</v>
      </c>
      <c r="D17" s="183"/>
    </row>
    <row r="18" spans="1:4" s="363" customFormat="1" ht="14.25">
      <c r="A18" s="181" t="s">
        <v>1074</v>
      </c>
      <c r="B18" s="182">
        <v>2009</v>
      </c>
      <c r="C18" s="123">
        <v>2450</v>
      </c>
      <c r="D18" s="183"/>
    </row>
    <row r="19" spans="1:4" s="363" customFormat="1" ht="14.25">
      <c r="A19" s="181" t="s">
        <v>1053</v>
      </c>
      <c r="B19" s="182">
        <v>2006</v>
      </c>
      <c r="C19" s="123">
        <v>3966.22</v>
      </c>
      <c r="D19" s="183"/>
    </row>
    <row r="20" spans="1:4" s="363" customFormat="1" ht="14.25">
      <c r="A20" s="181" t="s">
        <v>1053</v>
      </c>
      <c r="B20" s="182">
        <v>2006</v>
      </c>
      <c r="C20" s="123">
        <v>6516.02</v>
      </c>
      <c r="D20" s="183"/>
    </row>
    <row r="21" spans="1:4" s="363" customFormat="1" ht="14.25">
      <c r="A21" s="181" t="s">
        <v>1053</v>
      </c>
      <c r="B21" s="182">
        <v>2007</v>
      </c>
      <c r="C21" s="123">
        <v>5076.66</v>
      </c>
      <c r="D21" s="183"/>
    </row>
    <row r="22" spans="1:4" s="363" customFormat="1" ht="14.25">
      <c r="A22" s="181" t="s">
        <v>1053</v>
      </c>
      <c r="B22" s="182">
        <v>2007</v>
      </c>
      <c r="C22" s="123">
        <v>3467.06</v>
      </c>
      <c r="D22" s="183"/>
    </row>
    <row r="23" spans="1:4" s="363" customFormat="1" ht="14.25">
      <c r="A23" s="181" t="s">
        <v>1053</v>
      </c>
      <c r="B23" s="182">
        <v>2007</v>
      </c>
      <c r="C23" s="123">
        <v>8333.15</v>
      </c>
      <c r="D23" s="183"/>
    </row>
    <row r="24" spans="1:4" s="363" customFormat="1" ht="14.25">
      <c r="A24" s="181" t="s">
        <v>1055</v>
      </c>
      <c r="B24" s="182">
        <v>2007</v>
      </c>
      <c r="C24" s="123">
        <v>8448.5</v>
      </c>
      <c r="D24" s="183"/>
    </row>
    <row r="25" spans="1:4" s="363" customFormat="1" ht="14.25">
      <c r="A25" s="181" t="s">
        <v>1053</v>
      </c>
      <c r="B25" s="182">
        <v>2007</v>
      </c>
      <c r="C25" s="123">
        <v>4140.68</v>
      </c>
      <c r="D25" s="183"/>
    </row>
    <row r="26" spans="1:4" s="363" customFormat="1" ht="14.25">
      <c r="A26" s="181" t="s">
        <v>1056</v>
      </c>
      <c r="B26" s="182">
        <v>2007</v>
      </c>
      <c r="C26" s="123">
        <v>30353.6</v>
      </c>
      <c r="D26" s="183"/>
    </row>
    <row r="27" spans="1:4" s="363" customFormat="1" ht="14.25">
      <c r="A27" s="181" t="s">
        <v>1053</v>
      </c>
      <c r="B27" s="182">
        <v>2007</v>
      </c>
      <c r="C27" s="123">
        <v>3800</v>
      </c>
      <c r="D27" s="183"/>
    </row>
    <row r="28" spans="1:4" s="363" customFormat="1" ht="14.25">
      <c r="A28" s="181" t="s">
        <v>1053</v>
      </c>
      <c r="B28" s="182">
        <v>2008</v>
      </c>
      <c r="C28" s="123">
        <v>4010</v>
      </c>
      <c r="D28" s="183"/>
    </row>
    <row r="29" spans="1:4" s="363" customFormat="1" ht="14.25">
      <c r="A29" s="181" t="s">
        <v>1053</v>
      </c>
      <c r="B29" s="182">
        <v>2008</v>
      </c>
      <c r="C29" s="123">
        <v>4010.01</v>
      </c>
      <c r="D29" s="183"/>
    </row>
    <row r="30" spans="1:4" s="363" customFormat="1" ht="14.25">
      <c r="A30" s="181" t="s">
        <v>1053</v>
      </c>
      <c r="B30" s="182">
        <v>2008</v>
      </c>
      <c r="C30" s="123">
        <v>4357.8</v>
      </c>
      <c r="D30" s="183"/>
    </row>
    <row r="31" spans="1:4" s="363" customFormat="1" ht="14.25">
      <c r="A31" s="181" t="s">
        <v>1053</v>
      </c>
      <c r="B31" s="182">
        <v>2008</v>
      </c>
      <c r="C31" s="123">
        <v>3700.6</v>
      </c>
      <c r="D31" s="183"/>
    </row>
    <row r="32" spans="1:4" s="363" customFormat="1" ht="14.25">
      <c r="A32" s="181" t="s">
        <v>1053</v>
      </c>
      <c r="B32" s="182">
        <v>2008</v>
      </c>
      <c r="C32" s="123">
        <v>3800</v>
      </c>
      <c r="D32" s="183"/>
    </row>
    <row r="33" spans="1:4" s="363" customFormat="1" ht="14.25">
      <c r="A33" s="181" t="s">
        <v>1053</v>
      </c>
      <c r="B33" s="182">
        <v>2009</v>
      </c>
      <c r="C33" s="123">
        <v>4538.81</v>
      </c>
      <c r="D33" s="183"/>
    </row>
    <row r="34" spans="1:4" s="363" customFormat="1" ht="14.25">
      <c r="A34" s="181" t="s">
        <v>1053</v>
      </c>
      <c r="B34" s="182">
        <v>2009</v>
      </c>
      <c r="C34" s="123">
        <v>4651.6</v>
      </c>
      <c r="D34" s="183"/>
    </row>
    <row r="35" spans="1:4" s="363" customFormat="1" ht="14.25">
      <c r="A35" s="181" t="s">
        <v>1053</v>
      </c>
      <c r="B35" s="182">
        <v>2009</v>
      </c>
      <c r="C35" s="123">
        <v>4538.8</v>
      </c>
      <c r="D35" s="183"/>
    </row>
    <row r="36" spans="1:4" s="363" customFormat="1" ht="14.25">
      <c r="A36" s="181" t="s">
        <v>1057</v>
      </c>
      <c r="B36" s="182">
        <v>2009</v>
      </c>
      <c r="C36" s="123">
        <v>790</v>
      </c>
      <c r="D36" s="183"/>
    </row>
    <row r="37" spans="1:4" s="363" customFormat="1" ht="14.25">
      <c r="A37" s="181" t="s">
        <v>790</v>
      </c>
      <c r="B37" s="182">
        <v>2009</v>
      </c>
      <c r="C37" s="123">
        <v>34350.7</v>
      </c>
      <c r="D37" s="183"/>
    </row>
    <row r="38" spans="1:4" s="363" customFormat="1" ht="14.25">
      <c r="A38" s="181" t="s">
        <v>791</v>
      </c>
      <c r="B38" s="182">
        <v>2009</v>
      </c>
      <c r="C38" s="123">
        <v>14039.15</v>
      </c>
      <c r="D38" s="183"/>
    </row>
    <row r="39" spans="1:4" s="363" customFormat="1" ht="14.25">
      <c r="A39" s="181" t="s">
        <v>1058</v>
      </c>
      <c r="B39" s="182">
        <v>2006</v>
      </c>
      <c r="C39" s="123">
        <f>3219.58*20</f>
        <v>64391.6</v>
      </c>
      <c r="D39" s="183" t="s">
        <v>1059</v>
      </c>
    </row>
    <row r="40" spans="1:4" s="363" customFormat="1" ht="14.25">
      <c r="A40" s="181" t="s">
        <v>1060</v>
      </c>
      <c r="B40" s="182">
        <v>2006</v>
      </c>
      <c r="C40" s="123">
        <f>701.5*10</f>
        <v>7015</v>
      </c>
      <c r="D40" s="183" t="s">
        <v>1061</v>
      </c>
    </row>
    <row r="41" spans="1:4" s="363" customFormat="1" ht="14.25">
      <c r="A41" s="181" t="s">
        <v>1062</v>
      </c>
      <c r="B41" s="182">
        <v>2006</v>
      </c>
      <c r="C41" s="123">
        <f>988.2*9</f>
        <v>8893.800000000001</v>
      </c>
      <c r="D41" s="183" t="s">
        <v>1063</v>
      </c>
    </row>
    <row r="42" spans="1:4" s="363" customFormat="1" ht="14.25">
      <c r="A42" s="181" t="s">
        <v>1064</v>
      </c>
      <c r="B42" s="182">
        <v>2008</v>
      </c>
      <c r="C42" s="123">
        <v>4443.24</v>
      </c>
      <c r="D42" s="183"/>
    </row>
    <row r="43" spans="1:4" s="363" customFormat="1" ht="14.25">
      <c r="A43" s="181" t="s">
        <v>1065</v>
      </c>
      <c r="B43" s="182">
        <v>2008</v>
      </c>
      <c r="C43" s="123">
        <v>42819.04</v>
      </c>
      <c r="D43" s="183"/>
    </row>
    <row r="44" spans="1:4" s="363" customFormat="1" ht="14.25">
      <c r="A44" s="181" t="s">
        <v>1066</v>
      </c>
      <c r="B44" s="182">
        <v>2005</v>
      </c>
      <c r="C44" s="123">
        <v>4270</v>
      </c>
      <c r="D44" s="183"/>
    </row>
    <row r="45" spans="1:4" s="363" customFormat="1" ht="14.25">
      <c r="A45" s="181" t="s">
        <v>1067</v>
      </c>
      <c r="B45" s="182">
        <v>2008</v>
      </c>
      <c r="C45" s="123">
        <v>6179</v>
      </c>
      <c r="D45" s="183"/>
    </row>
    <row r="46" spans="1:4" s="363" customFormat="1" ht="14.25">
      <c r="A46" s="181" t="s">
        <v>1068</v>
      </c>
      <c r="B46" s="182">
        <v>2006</v>
      </c>
      <c r="C46" s="123">
        <v>10614</v>
      </c>
      <c r="D46" s="183"/>
    </row>
    <row r="47" spans="1:4" s="363" customFormat="1" ht="14.25">
      <c r="A47" s="181" t="s">
        <v>1068</v>
      </c>
      <c r="B47" s="182">
        <v>2007</v>
      </c>
      <c r="C47" s="123">
        <v>6832</v>
      </c>
      <c r="D47" s="183"/>
    </row>
    <row r="48" spans="1:4" s="363" customFormat="1" ht="14.25">
      <c r="A48" s="181" t="s">
        <v>1068</v>
      </c>
      <c r="B48" s="182">
        <v>2007</v>
      </c>
      <c r="C48" s="123">
        <v>6917.4</v>
      </c>
      <c r="D48" s="183"/>
    </row>
    <row r="49" spans="1:4" s="363" customFormat="1" ht="14.25">
      <c r="A49" s="181" t="s">
        <v>1068</v>
      </c>
      <c r="B49" s="182">
        <v>2009</v>
      </c>
      <c r="C49" s="123">
        <v>9943</v>
      </c>
      <c r="D49" s="183"/>
    </row>
    <row r="50" spans="1:4" s="363" customFormat="1" ht="14.25">
      <c r="A50" s="181" t="s">
        <v>1068</v>
      </c>
      <c r="B50" s="182">
        <v>2009</v>
      </c>
      <c r="C50" s="123">
        <v>9943</v>
      </c>
      <c r="D50" s="394"/>
    </row>
    <row r="51" spans="1:4" s="363" customFormat="1" ht="14.25">
      <c r="A51" s="181" t="s">
        <v>1069</v>
      </c>
      <c r="B51" s="182">
        <v>2010</v>
      </c>
      <c r="C51" s="123">
        <v>497.76</v>
      </c>
      <c r="D51" s="183"/>
    </row>
    <row r="52" spans="1:4" s="363" customFormat="1" ht="14.25">
      <c r="A52" s="181" t="s">
        <v>792</v>
      </c>
      <c r="B52" s="182">
        <v>2009</v>
      </c>
      <c r="C52" s="123">
        <v>967.46</v>
      </c>
      <c r="D52" s="183"/>
    </row>
    <row r="53" spans="1:4" s="363" customFormat="1" ht="14.25">
      <c r="A53" s="181" t="s">
        <v>1070</v>
      </c>
      <c r="B53" s="182">
        <v>2006</v>
      </c>
      <c r="C53" s="123">
        <v>878.4</v>
      </c>
      <c r="D53" s="183"/>
    </row>
    <row r="54" spans="1:4" s="363" customFormat="1" ht="14.25">
      <c r="A54" s="181" t="s">
        <v>1053</v>
      </c>
      <c r="B54" s="182">
        <v>2006</v>
      </c>
      <c r="C54" s="123">
        <v>4495.53</v>
      </c>
      <c r="D54" s="183" t="s">
        <v>1071</v>
      </c>
    </row>
    <row r="55" spans="1:4" s="363" customFormat="1" ht="14.25">
      <c r="A55" s="181" t="s">
        <v>1053</v>
      </c>
      <c r="B55" s="182">
        <v>2007</v>
      </c>
      <c r="C55" s="123">
        <v>3323.28</v>
      </c>
      <c r="D55" s="183"/>
    </row>
    <row r="56" spans="1:4" s="363" customFormat="1" ht="14.25">
      <c r="A56" s="181" t="s">
        <v>1070</v>
      </c>
      <c r="B56" s="182">
        <v>2007</v>
      </c>
      <c r="C56" s="123">
        <v>982.1</v>
      </c>
      <c r="D56" s="183"/>
    </row>
    <row r="57" spans="1:4" s="363" customFormat="1" ht="14.25">
      <c r="A57" s="181" t="s">
        <v>1070</v>
      </c>
      <c r="B57" s="182">
        <v>2007</v>
      </c>
      <c r="C57" s="123">
        <v>600</v>
      </c>
      <c r="D57" s="183"/>
    </row>
    <row r="58" spans="1:4" s="363" customFormat="1" ht="14.25">
      <c r="A58" s="181" t="s">
        <v>1072</v>
      </c>
      <c r="B58" s="182">
        <v>2007</v>
      </c>
      <c r="C58" s="123">
        <v>1464</v>
      </c>
      <c r="D58" s="183"/>
    </row>
    <row r="59" spans="1:4" s="363" customFormat="1" ht="14.25">
      <c r="A59" s="181" t="s">
        <v>1073</v>
      </c>
      <c r="B59" s="182">
        <v>2008</v>
      </c>
      <c r="C59" s="123">
        <v>3067.9</v>
      </c>
      <c r="D59" s="183"/>
    </row>
    <row r="60" spans="1:4" s="363" customFormat="1" ht="14.25">
      <c r="A60" s="181" t="s">
        <v>1074</v>
      </c>
      <c r="B60" s="182">
        <v>2008</v>
      </c>
      <c r="C60" s="123">
        <v>2527.6</v>
      </c>
      <c r="D60" s="183"/>
    </row>
    <row r="61" spans="1:4" s="363" customFormat="1" ht="14.25">
      <c r="A61" s="181" t="s">
        <v>1075</v>
      </c>
      <c r="B61" s="182">
        <v>2008</v>
      </c>
      <c r="C61" s="123">
        <v>680</v>
      </c>
      <c r="D61" s="183"/>
    </row>
    <row r="62" spans="1:4" s="363" customFormat="1" ht="14.25">
      <c r="A62" s="181" t="s">
        <v>793</v>
      </c>
      <c r="B62" s="182">
        <v>2009</v>
      </c>
      <c r="C62" s="123">
        <v>758.84</v>
      </c>
      <c r="D62" s="183"/>
    </row>
    <row r="63" spans="1:4" s="363" customFormat="1" ht="14.25">
      <c r="A63" s="181" t="s">
        <v>793</v>
      </c>
      <c r="B63" s="182">
        <v>2009</v>
      </c>
      <c r="C63" s="123">
        <v>758.84</v>
      </c>
      <c r="D63" s="183"/>
    </row>
    <row r="64" spans="1:4" s="363" customFormat="1" ht="14.25">
      <c r="A64" s="181" t="s">
        <v>1076</v>
      </c>
      <c r="B64" s="182">
        <v>2006</v>
      </c>
      <c r="C64" s="123">
        <f>677.1*6</f>
        <v>4062.6000000000004</v>
      </c>
      <c r="D64" s="183" t="s">
        <v>1077</v>
      </c>
    </row>
    <row r="65" spans="1:4" s="363" customFormat="1" ht="14.25">
      <c r="A65" s="181" t="s">
        <v>1078</v>
      </c>
      <c r="B65" s="182">
        <v>2006</v>
      </c>
      <c r="C65" s="123">
        <f>831.39*3</f>
        <v>2494.17</v>
      </c>
      <c r="D65" s="183" t="s">
        <v>1079</v>
      </c>
    </row>
    <row r="66" spans="1:4" s="363" customFormat="1" ht="14.25">
      <c r="A66" s="181" t="s">
        <v>1078</v>
      </c>
      <c r="B66" s="182">
        <v>2007</v>
      </c>
      <c r="C66" s="123">
        <f>668.75*2</f>
        <v>1337.5</v>
      </c>
      <c r="D66" s="183" t="s">
        <v>1071</v>
      </c>
    </row>
    <row r="67" spans="1:4" s="363" customFormat="1" ht="14.25">
      <c r="A67" s="181" t="s">
        <v>1078</v>
      </c>
      <c r="B67" s="182">
        <v>2007</v>
      </c>
      <c r="C67" s="123">
        <v>813.2</v>
      </c>
      <c r="D67" s="183"/>
    </row>
    <row r="68" spans="1:4" s="363" customFormat="1" ht="14.25">
      <c r="A68" s="181" t="s">
        <v>1078</v>
      </c>
      <c r="B68" s="182">
        <v>2008</v>
      </c>
      <c r="C68" s="123">
        <v>1144.9</v>
      </c>
      <c r="D68" s="183" t="s">
        <v>1071</v>
      </c>
    </row>
    <row r="69" spans="1:4" s="363" customFormat="1" ht="14.25">
      <c r="A69" s="181" t="s">
        <v>1080</v>
      </c>
      <c r="B69" s="182">
        <v>2007</v>
      </c>
      <c r="C69" s="123">
        <v>2830.4</v>
      </c>
      <c r="D69" s="183"/>
    </row>
    <row r="70" spans="1:4" s="363" customFormat="1" ht="14.25">
      <c r="A70" s="181" t="s">
        <v>1081</v>
      </c>
      <c r="B70" s="182">
        <v>2006</v>
      </c>
      <c r="C70" s="123">
        <v>2349.72</v>
      </c>
      <c r="D70" s="183"/>
    </row>
    <row r="71" spans="1:4" s="363" customFormat="1" ht="14.25">
      <c r="A71" s="181" t="s">
        <v>1082</v>
      </c>
      <c r="B71" s="182">
        <v>2008</v>
      </c>
      <c r="C71" s="123">
        <v>1550</v>
      </c>
      <c r="D71" s="183"/>
    </row>
    <row r="72" spans="1:4" s="363" customFormat="1" ht="14.25">
      <c r="A72" s="181" t="s">
        <v>1083</v>
      </c>
      <c r="B72" s="182">
        <v>2009</v>
      </c>
      <c r="C72" s="123">
        <v>602.8</v>
      </c>
      <c r="D72" s="183"/>
    </row>
    <row r="73" spans="1:4" s="363" customFormat="1" ht="14.25">
      <c r="A73" s="181" t="s">
        <v>1084</v>
      </c>
      <c r="B73" s="182">
        <v>2009</v>
      </c>
      <c r="C73" s="123">
        <v>636.84</v>
      </c>
      <c r="D73" s="183" t="s">
        <v>1071</v>
      </c>
    </row>
    <row r="74" spans="1:4" s="363" customFormat="1" ht="14.25">
      <c r="A74" s="181" t="s">
        <v>794</v>
      </c>
      <c r="B74" s="182">
        <v>2009</v>
      </c>
      <c r="C74" s="123">
        <v>799</v>
      </c>
      <c r="D74" s="183"/>
    </row>
    <row r="75" spans="1:4" s="363" customFormat="1" ht="14.25">
      <c r="A75" s="181" t="s">
        <v>795</v>
      </c>
      <c r="B75" s="182">
        <v>2009</v>
      </c>
      <c r="C75" s="123">
        <v>669</v>
      </c>
      <c r="D75" s="183"/>
    </row>
    <row r="76" spans="1:4" ht="14.25">
      <c r="A76" s="122"/>
      <c r="B76" s="20"/>
      <c r="C76" s="126" t="s">
        <v>844</v>
      </c>
      <c r="D76" s="127">
        <f>SUM(C5:C75)</f>
        <v>445696.10000000015</v>
      </c>
    </row>
    <row r="77" spans="1:4" ht="14.25">
      <c r="A77" s="128" t="s">
        <v>1085</v>
      </c>
      <c r="B77" s="129"/>
      <c r="C77" s="130"/>
      <c r="D77" s="131"/>
    </row>
    <row r="78" spans="1:4" ht="14.25">
      <c r="A78" s="4" t="s">
        <v>1086</v>
      </c>
      <c r="B78" s="44">
        <v>2005</v>
      </c>
      <c r="C78" s="132">
        <v>3949</v>
      </c>
      <c r="D78" s="133" t="s">
        <v>1087</v>
      </c>
    </row>
    <row r="79" spans="1:4" ht="14.25">
      <c r="A79" s="4" t="s">
        <v>1088</v>
      </c>
      <c r="B79" s="44">
        <v>2006</v>
      </c>
      <c r="C79" s="132">
        <v>599</v>
      </c>
      <c r="D79" s="133" t="s">
        <v>1089</v>
      </c>
    </row>
    <row r="80" spans="1:4" ht="14.25">
      <c r="A80" s="4" t="s">
        <v>1090</v>
      </c>
      <c r="B80" s="44">
        <v>2005</v>
      </c>
      <c r="C80" s="132">
        <v>6544</v>
      </c>
      <c r="D80" s="133" t="s">
        <v>1091</v>
      </c>
    </row>
    <row r="81" spans="1:4" ht="14.25">
      <c r="A81" s="4" t="s">
        <v>1068</v>
      </c>
      <c r="B81" s="44">
        <v>2007</v>
      </c>
      <c r="C81" s="132">
        <v>3319.62</v>
      </c>
      <c r="D81" s="133" t="s">
        <v>1092</v>
      </c>
    </row>
    <row r="82" spans="1:4" ht="14.25">
      <c r="A82" s="134" t="s">
        <v>1093</v>
      </c>
      <c r="B82" s="135" t="s">
        <v>1094</v>
      </c>
      <c r="C82" s="136">
        <v>3700</v>
      </c>
      <c r="D82" s="137" t="s">
        <v>1095</v>
      </c>
    </row>
    <row r="83" spans="1:4" ht="14.25">
      <c r="A83" s="134" t="s">
        <v>1096</v>
      </c>
      <c r="B83" s="135" t="s">
        <v>1094</v>
      </c>
      <c r="C83" s="136">
        <v>868.9</v>
      </c>
      <c r="D83" s="137" t="s">
        <v>1097</v>
      </c>
    </row>
    <row r="84" spans="1:4" ht="14.25">
      <c r="A84" s="49"/>
      <c r="B84" s="138"/>
      <c r="C84" s="81" t="s">
        <v>844</v>
      </c>
      <c r="D84" s="139">
        <f>SUM(C78:C83)</f>
        <v>18980.52</v>
      </c>
    </row>
    <row r="85" spans="1:4" ht="14.25">
      <c r="A85" s="107" t="s">
        <v>963</v>
      </c>
      <c r="B85" s="315"/>
      <c r="C85" s="316"/>
      <c r="D85" s="317"/>
    </row>
    <row r="86" spans="1:4" ht="14.25">
      <c r="A86" s="122" t="s">
        <v>1098</v>
      </c>
      <c r="B86" s="89">
        <v>2008</v>
      </c>
      <c r="C86" s="136">
        <v>5100</v>
      </c>
      <c r="D86" s="124"/>
    </row>
    <row r="87" spans="1:4" ht="14.25">
      <c r="A87" s="122" t="s">
        <v>1355</v>
      </c>
      <c r="B87" s="89">
        <v>2006</v>
      </c>
      <c r="C87" s="136">
        <v>469</v>
      </c>
      <c r="D87" s="124"/>
    </row>
    <row r="88" spans="1:4" ht="14.25">
      <c r="A88" s="122" t="s">
        <v>1099</v>
      </c>
      <c r="B88" s="89">
        <v>2007</v>
      </c>
      <c r="C88" s="136">
        <v>14864.38</v>
      </c>
      <c r="D88" s="124"/>
    </row>
    <row r="89" spans="1:4" ht="14.25">
      <c r="A89" s="122" t="s">
        <v>1100</v>
      </c>
      <c r="B89" s="89">
        <v>2007</v>
      </c>
      <c r="C89" s="136">
        <v>3187.01</v>
      </c>
      <c r="D89" s="124"/>
    </row>
    <row r="90" spans="1:4" ht="14.25">
      <c r="A90" s="122" t="s">
        <v>1101</v>
      </c>
      <c r="B90" s="89">
        <v>2006</v>
      </c>
      <c r="C90" s="136">
        <v>1999</v>
      </c>
      <c r="D90" s="124"/>
    </row>
    <row r="91" spans="1:4" ht="14.25">
      <c r="A91" s="122" t="s">
        <v>1102</v>
      </c>
      <c r="B91" s="89">
        <v>2006</v>
      </c>
      <c r="C91" s="136">
        <v>1144</v>
      </c>
      <c r="D91" s="124"/>
    </row>
    <row r="92" spans="1:4" ht="14.25">
      <c r="A92" s="122" t="s">
        <v>1102</v>
      </c>
      <c r="B92" s="89">
        <v>2008</v>
      </c>
      <c r="C92" s="136">
        <v>868.9</v>
      </c>
      <c r="D92" s="124"/>
    </row>
    <row r="93" spans="1:4" ht="14.25">
      <c r="A93" s="122" t="s">
        <v>1103</v>
      </c>
      <c r="B93" s="89">
        <v>2008</v>
      </c>
      <c r="C93" s="136">
        <v>179</v>
      </c>
      <c r="D93" s="124"/>
    </row>
    <row r="94" spans="1:4" s="363" customFormat="1" ht="14.25">
      <c r="A94" s="181" t="s">
        <v>1356</v>
      </c>
      <c r="B94" s="182">
        <v>2009</v>
      </c>
      <c r="C94" s="123">
        <v>2200</v>
      </c>
      <c r="D94" s="393"/>
    </row>
    <row r="95" spans="1:4" ht="14.25">
      <c r="A95" s="140"/>
      <c r="B95" s="141"/>
      <c r="C95" s="126" t="s">
        <v>844</v>
      </c>
      <c r="D95" s="142">
        <f>SUM(C86:C94)</f>
        <v>30011.29</v>
      </c>
    </row>
    <row r="96" spans="1:4" ht="14.25">
      <c r="A96" s="309" t="s">
        <v>967</v>
      </c>
      <c r="B96" s="312"/>
      <c r="C96" s="313"/>
      <c r="D96" s="314"/>
    </row>
    <row r="97" spans="1:4" ht="14.25">
      <c r="A97" s="122" t="s">
        <v>1104</v>
      </c>
      <c r="B97" s="89">
        <v>2006</v>
      </c>
      <c r="C97" s="136">
        <v>1752.53</v>
      </c>
      <c r="D97" s="124"/>
    </row>
    <row r="98" spans="1:4" ht="22.5">
      <c r="A98" s="48" t="s">
        <v>1105</v>
      </c>
      <c r="B98" s="44">
        <v>2007</v>
      </c>
      <c r="C98" s="132">
        <v>43990</v>
      </c>
      <c r="D98" s="143" t="s">
        <v>1106</v>
      </c>
    </row>
    <row r="99" spans="1:4" ht="22.5">
      <c r="A99" s="48" t="s">
        <v>1107</v>
      </c>
      <c r="B99" s="44">
        <v>2007</v>
      </c>
      <c r="C99" s="132">
        <v>7600</v>
      </c>
      <c r="D99" s="143" t="s">
        <v>1108</v>
      </c>
    </row>
    <row r="100" spans="1:4" ht="14.25">
      <c r="A100" s="48" t="s">
        <v>1109</v>
      </c>
      <c r="B100" s="44">
        <v>2007</v>
      </c>
      <c r="C100" s="132">
        <v>655</v>
      </c>
      <c r="D100" s="143" t="s">
        <v>1110</v>
      </c>
    </row>
    <row r="101" spans="1:4" ht="14.25">
      <c r="A101" s="48" t="s">
        <v>1111</v>
      </c>
      <c r="B101" s="44">
        <v>2007</v>
      </c>
      <c r="C101" s="132">
        <v>1237</v>
      </c>
      <c r="D101" s="143" t="s">
        <v>1110</v>
      </c>
    </row>
    <row r="102" spans="1:4" ht="14.25">
      <c r="A102" s="48" t="s">
        <v>1112</v>
      </c>
      <c r="B102" s="44">
        <v>2007</v>
      </c>
      <c r="C102" s="132">
        <v>360</v>
      </c>
      <c r="D102" s="143" t="s">
        <v>1110</v>
      </c>
    </row>
    <row r="103" spans="1:4" ht="14.25">
      <c r="A103" s="48" t="s">
        <v>1113</v>
      </c>
      <c r="B103" s="44">
        <v>2007</v>
      </c>
      <c r="C103" s="132">
        <v>3050</v>
      </c>
      <c r="D103" s="143"/>
    </row>
    <row r="104" spans="1:4" ht="14.25">
      <c r="A104" s="48" t="s">
        <v>1114</v>
      </c>
      <c r="B104" s="44">
        <v>2008</v>
      </c>
      <c r="C104" s="132">
        <v>868.9</v>
      </c>
      <c r="D104" s="143"/>
    </row>
    <row r="105" spans="1:4" ht="14.25">
      <c r="A105" s="48" t="s">
        <v>1115</v>
      </c>
      <c r="B105" s="44">
        <v>2008</v>
      </c>
      <c r="C105" s="132">
        <v>5100</v>
      </c>
      <c r="D105" s="143"/>
    </row>
    <row r="106" spans="1:4" ht="14.25">
      <c r="A106" s="48" t="s">
        <v>81</v>
      </c>
      <c r="B106" s="44">
        <v>2007</v>
      </c>
      <c r="C106" s="132">
        <v>4400</v>
      </c>
      <c r="D106" s="143"/>
    </row>
    <row r="107" spans="1:4" ht="14.25">
      <c r="A107" s="48" t="s">
        <v>82</v>
      </c>
      <c r="B107" s="44">
        <v>2008</v>
      </c>
      <c r="C107" s="132">
        <v>1020</v>
      </c>
      <c r="D107" s="143"/>
    </row>
    <row r="108" spans="1:4" ht="14.25">
      <c r="A108" s="144"/>
      <c r="B108" s="141"/>
      <c r="C108" s="126" t="s">
        <v>844</v>
      </c>
      <c r="D108" s="127">
        <f>SUM(C97:C107)</f>
        <v>70033.43</v>
      </c>
    </row>
    <row r="109" spans="1:4" ht="14.25">
      <c r="A109" s="307" t="s">
        <v>972</v>
      </c>
      <c r="B109" s="308"/>
      <c r="C109" s="318"/>
      <c r="D109" s="319"/>
    </row>
    <row r="110" spans="1:4" ht="14.25">
      <c r="A110" s="149" t="s">
        <v>1116</v>
      </c>
      <c r="B110" s="21">
        <v>2005</v>
      </c>
      <c r="C110" s="136">
        <v>2964</v>
      </c>
      <c r="D110" s="124"/>
    </row>
    <row r="111" spans="1:4" ht="14.25">
      <c r="A111" s="149" t="s">
        <v>1117</v>
      </c>
      <c r="B111" s="21">
        <v>2005</v>
      </c>
      <c r="C111" s="136">
        <v>50000</v>
      </c>
      <c r="D111" s="124"/>
    </row>
    <row r="112" spans="1:4" ht="14.25">
      <c r="A112" s="149" t="s">
        <v>1118</v>
      </c>
      <c r="B112" s="21">
        <v>2005</v>
      </c>
      <c r="C112" s="136">
        <v>315</v>
      </c>
      <c r="D112" s="124"/>
    </row>
    <row r="113" spans="1:4" ht="14.25">
      <c r="A113" s="122" t="s">
        <v>1119</v>
      </c>
      <c r="B113" s="89">
        <v>2006</v>
      </c>
      <c r="C113" s="136">
        <v>569</v>
      </c>
      <c r="D113" s="124"/>
    </row>
    <row r="114" spans="1:4" ht="14.25">
      <c r="A114" s="122" t="s">
        <v>1120</v>
      </c>
      <c r="B114" s="89">
        <v>2007</v>
      </c>
      <c r="C114" s="136">
        <v>1946.77</v>
      </c>
      <c r="D114" s="124"/>
    </row>
    <row r="115" spans="1:4" ht="14.25">
      <c r="A115" s="122" t="s">
        <v>1121</v>
      </c>
      <c r="B115" s="89">
        <v>2007</v>
      </c>
      <c r="C115" s="136">
        <v>2189.76</v>
      </c>
      <c r="D115" s="124"/>
    </row>
    <row r="116" spans="1:4" ht="14.25">
      <c r="A116" s="122" t="s">
        <v>1122</v>
      </c>
      <c r="B116" s="89">
        <v>2007</v>
      </c>
      <c r="C116" s="136">
        <v>299</v>
      </c>
      <c r="D116" s="124"/>
    </row>
    <row r="117" spans="1:4" ht="14.25">
      <c r="A117" s="122" t="s">
        <v>1122</v>
      </c>
      <c r="B117" s="89">
        <v>2007</v>
      </c>
      <c r="C117" s="136">
        <v>379</v>
      </c>
      <c r="D117" s="124"/>
    </row>
    <row r="118" spans="1:4" ht="14.25">
      <c r="A118" s="122" t="s">
        <v>1123</v>
      </c>
      <c r="B118" s="89">
        <v>2008</v>
      </c>
      <c r="C118" s="136">
        <v>399</v>
      </c>
      <c r="D118" s="124"/>
    </row>
    <row r="119" spans="1:4" ht="14.25">
      <c r="A119" s="122" t="s">
        <v>1124</v>
      </c>
      <c r="B119" s="89">
        <v>2008</v>
      </c>
      <c r="C119" s="136">
        <v>5100</v>
      </c>
      <c r="D119" s="124"/>
    </row>
    <row r="120" spans="1:4" ht="14.25">
      <c r="A120" s="122" t="s">
        <v>1125</v>
      </c>
      <c r="B120" s="89">
        <v>2008</v>
      </c>
      <c r="C120" s="136">
        <v>363</v>
      </c>
      <c r="D120" s="124"/>
    </row>
    <row r="121" spans="1:4" ht="14.25">
      <c r="A121" s="122" t="s">
        <v>1126</v>
      </c>
      <c r="B121" s="89">
        <v>2008</v>
      </c>
      <c r="C121" s="136">
        <v>315</v>
      </c>
      <c r="D121" s="124"/>
    </row>
    <row r="122" spans="1:4" ht="14.25">
      <c r="A122" s="122" t="s">
        <v>1127</v>
      </c>
      <c r="B122" s="89">
        <v>2008</v>
      </c>
      <c r="C122" s="136">
        <v>792</v>
      </c>
      <c r="D122" s="124"/>
    </row>
    <row r="123" spans="1:4" ht="14.25">
      <c r="A123" s="122" t="s">
        <v>1128</v>
      </c>
      <c r="B123" s="89">
        <v>2008</v>
      </c>
      <c r="C123" s="136">
        <v>3048.78</v>
      </c>
      <c r="D123" s="124"/>
    </row>
    <row r="124" spans="1:4" ht="14.25">
      <c r="A124" s="122" t="s">
        <v>1129</v>
      </c>
      <c r="B124" s="89">
        <v>2008</v>
      </c>
      <c r="C124" s="136">
        <v>269</v>
      </c>
      <c r="D124" s="124"/>
    </row>
    <row r="125" spans="1:4" ht="14.25">
      <c r="A125" s="122" t="s">
        <v>1122</v>
      </c>
      <c r="B125" s="89">
        <v>2008</v>
      </c>
      <c r="C125" s="136">
        <v>341.2</v>
      </c>
      <c r="D125" s="124"/>
    </row>
    <row r="126" spans="1:4" ht="14.25">
      <c r="A126" s="122" t="s">
        <v>1130</v>
      </c>
      <c r="B126" s="89">
        <v>2008</v>
      </c>
      <c r="C126" s="136">
        <v>154.81</v>
      </c>
      <c r="D126" s="124"/>
    </row>
    <row r="127" spans="1:4" ht="14.25">
      <c r="A127" s="122" t="s">
        <v>1131</v>
      </c>
      <c r="B127" s="89">
        <v>2008</v>
      </c>
      <c r="C127" s="136">
        <v>115.5</v>
      </c>
      <c r="D127" s="124"/>
    </row>
    <row r="128" spans="1:4" ht="14.25">
      <c r="A128" s="122" t="s">
        <v>1132</v>
      </c>
      <c r="B128" s="89">
        <v>2008</v>
      </c>
      <c r="C128" s="136">
        <v>270.2</v>
      </c>
      <c r="D128" s="124"/>
    </row>
    <row r="129" spans="1:4" ht="14.25">
      <c r="A129" s="122" t="s">
        <v>1133</v>
      </c>
      <c r="B129" s="89">
        <v>2008</v>
      </c>
      <c r="C129" s="136">
        <v>868.9</v>
      </c>
      <c r="D129" s="124"/>
    </row>
    <row r="130" spans="1:4" ht="14.25">
      <c r="A130" s="122" t="s">
        <v>1365</v>
      </c>
      <c r="B130" s="89">
        <v>2009</v>
      </c>
      <c r="C130" s="136">
        <v>359</v>
      </c>
      <c r="D130" s="124"/>
    </row>
    <row r="131" spans="1:4" ht="14.25">
      <c r="A131" s="122" t="s">
        <v>1366</v>
      </c>
      <c r="B131" s="89">
        <v>2009</v>
      </c>
      <c r="C131" s="136">
        <v>2477.1</v>
      </c>
      <c r="D131" s="124"/>
    </row>
    <row r="132" spans="1:4" ht="14.25">
      <c r="A132" s="122" t="s">
        <v>1367</v>
      </c>
      <c r="B132" s="89">
        <v>2009</v>
      </c>
      <c r="C132" s="136">
        <v>245.08</v>
      </c>
      <c r="D132" s="124"/>
    </row>
    <row r="133" spans="1:4" ht="14.25">
      <c r="A133" s="122" t="s">
        <v>1368</v>
      </c>
      <c r="B133" s="89">
        <v>2009</v>
      </c>
      <c r="C133" s="136">
        <v>277.9</v>
      </c>
      <c r="D133" s="124"/>
    </row>
    <row r="134" spans="1:4" ht="14.25">
      <c r="A134" s="122"/>
      <c r="B134" s="89"/>
      <c r="C134" s="136"/>
      <c r="D134" s="124"/>
    </row>
    <row r="135" spans="1:4" ht="14.25">
      <c r="A135" s="150"/>
      <c r="B135" s="141"/>
      <c r="C135" s="126" t="s">
        <v>844</v>
      </c>
      <c r="D135" s="151">
        <f>SUM(C110:C133)</f>
        <v>74058.99999999999</v>
      </c>
    </row>
    <row r="136" spans="1:4" ht="14.25">
      <c r="A136" s="152" t="s">
        <v>987</v>
      </c>
      <c r="B136" s="129"/>
      <c r="C136" s="153"/>
      <c r="D136" s="154"/>
    </row>
    <row r="137" spans="1:4" ht="23.25">
      <c r="A137" s="155" t="s">
        <v>1134</v>
      </c>
      <c r="B137" s="21">
        <v>2005</v>
      </c>
      <c r="C137" s="136">
        <v>50000</v>
      </c>
      <c r="D137" s="124"/>
    </row>
    <row r="138" spans="1:4" ht="14.25">
      <c r="A138" s="122" t="s">
        <v>1135</v>
      </c>
      <c r="B138" s="89">
        <v>2005</v>
      </c>
      <c r="C138" s="123">
        <v>599</v>
      </c>
      <c r="D138" s="124"/>
    </row>
    <row r="139" spans="1:4" ht="14.25">
      <c r="A139" s="149" t="s">
        <v>1136</v>
      </c>
      <c r="B139" s="21">
        <v>2005</v>
      </c>
      <c r="C139" s="156">
        <v>2283</v>
      </c>
      <c r="D139" s="124"/>
    </row>
    <row r="140" spans="1:4" ht="14.25">
      <c r="A140" s="149" t="s">
        <v>1137</v>
      </c>
      <c r="B140" s="21">
        <v>2006</v>
      </c>
      <c r="C140" s="156">
        <v>2218</v>
      </c>
      <c r="D140" s="124"/>
    </row>
    <row r="141" spans="1:4" ht="14.25">
      <c r="A141" s="122" t="s">
        <v>1135</v>
      </c>
      <c r="B141" s="21">
        <v>2006</v>
      </c>
      <c r="C141" s="156">
        <v>799</v>
      </c>
      <c r="D141" s="124"/>
    </row>
    <row r="142" spans="1:4" ht="14.25">
      <c r="A142" s="122" t="s">
        <v>1138</v>
      </c>
      <c r="B142" s="21">
        <v>2007</v>
      </c>
      <c r="C142" s="156">
        <v>5094</v>
      </c>
      <c r="D142" s="124"/>
    </row>
    <row r="143" spans="1:4" ht="14.25">
      <c r="A143" s="122" t="s">
        <v>1139</v>
      </c>
      <c r="B143" s="21">
        <v>2008</v>
      </c>
      <c r="C143" s="156">
        <v>50</v>
      </c>
      <c r="D143" s="124"/>
    </row>
    <row r="144" spans="1:4" ht="14.25">
      <c r="A144" s="122" t="s">
        <v>1140</v>
      </c>
      <c r="B144" s="21">
        <v>2008</v>
      </c>
      <c r="C144" s="156">
        <v>1.22</v>
      </c>
      <c r="D144" s="124"/>
    </row>
    <row r="145" spans="1:4" ht="14.25">
      <c r="A145" s="122" t="s">
        <v>1141</v>
      </c>
      <c r="B145" s="21">
        <v>2007</v>
      </c>
      <c r="C145" s="156">
        <v>1249</v>
      </c>
      <c r="D145" s="124"/>
    </row>
    <row r="146" spans="1:4" ht="14.25">
      <c r="A146" s="122" t="s">
        <v>1142</v>
      </c>
      <c r="B146" s="21">
        <v>2008</v>
      </c>
      <c r="C146" s="156">
        <v>119</v>
      </c>
      <c r="D146" s="124"/>
    </row>
    <row r="147" spans="1:4" ht="14.25">
      <c r="A147" s="122" t="s">
        <v>1143</v>
      </c>
      <c r="B147" s="21">
        <v>2008</v>
      </c>
      <c r="C147" s="156">
        <v>5100</v>
      </c>
      <c r="D147" s="124"/>
    </row>
    <row r="148" spans="1:4" ht="14.25">
      <c r="A148" s="122" t="s">
        <v>1144</v>
      </c>
      <c r="B148" s="21">
        <v>2008</v>
      </c>
      <c r="C148" s="156">
        <v>2159</v>
      </c>
      <c r="D148" s="124"/>
    </row>
    <row r="149" spans="1:4" ht="14.25">
      <c r="A149" s="122" t="s">
        <v>1144</v>
      </c>
      <c r="B149" s="21">
        <v>2008</v>
      </c>
      <c r="C149" s="156">
        <v>1999</v>
      </c>
      <c r="D149" s="124"/>
    </row>
    <row r="150" spans="1:4" ht="14.25">
      <c r="A150" s="122" t="s">
        <v>1145</v>
      </c>
      <c r="B150" s="21">
        <v>2008</v>
      </c>
      <c r="C150" s="156">
        <v>3050</v>
      </c>
      <c r="D150" s="124"/>
    </row>
    <row r="151" spans="1:4" ht="14.25">
      <c r="A151" s="122" t="s">
        <v>1146</v>
      </c>
      <c r="B151" s="21">
        <v>2008</v>
      </c>
      <c r="C151" s="156">
        <v>829.6</v>
      </c>
      <c r="D151" s="124"/>
    </row>
    <row r="152" spans="1:4" ht="14.25">
      <c r="A152" s="150"/>
      <c r="B152" s="141"/>
      <c r="C152" s="126" t="s">
        <v>1147</v>
      </c>
      <c r="D152" s="126">
        <f>SUM(C137:C151)</f>
        <v>75549.82</v>
      </c>
    </row>
    <row r="153" spans="1:4" ht="14.25">
      <c r="A153" s="152" t="s">
        <v>1002</v>
      </c>
      <c r="B153" s="129"/>
      <c r="C153" s="153"/>
      <c r="D153" s="154"/>
    </row>
    <row r="154" spans="1:4" ht="14.25">
      <c r="A154" s="122" t="s">
        <v>1148</v>
      </c>
      <c r="B154" s="89">
        <v>2006</v>
      </c>
      <c r="C154" s="136">
        <v>2536.06</v>
      </c>
      <c r="D154" s="124"/>
    </row>
    <row r="155" spans="1:4" ht="14.25">
      <c r="A155" s="122" t="s">
        <v>1149</v>
      </c>
      <c r="B155" s="89">
        <v>2006</v>
      </c>
      <c r="C155" s="136">
        <v>1094.27</v>
      </c>
      <c r="D155" s="124"/>
    </row>
    <row r="156" spans="1:4" ht="14.25">
      <c r="A156" s="122" t="s">
        <v>1150</v>
      </c>
      <c r="B156" s="89">
        <v>2006</v>
      </c>
      <c r="C156" s="136">
        <v>1554.5</v>
      </c>
      <c r="D156" s="124"/>
    </row>
    <row r="157" spans="1:4" ht="14.25">
      <c r="A157" s="122" t="s">
        <v>1151</v>
      </c>
      <c r="B157" s="89">
        <v>2006</v>
      </c>
      <c r="C157" s="136">
        <v>1554.5</v>
      </c>
      <c r="D157" s="124"/>
    </row>
    <row r="158" spans="1:4" ht="14.25">
      <c r="A158" s="157" t="s">
        <v>1152</v>
      </c>
      <c r="B158" s="89">
        <v>2007</v>
      </c>
      <c r="C158" s="136">
        <v>2323.78</v>
      </c>
      <c r="D158" s="124"/>
    </row>
    <row r="159" spans="1:4" ht="14.25">
      <c r="A159" s="158" t="s">
        <v>1153</v>
      </c>
      <c r="B159" s="89">
        <v>2007</v>
      </c>
      <c r="C159" s="136">
        <v>474.59</v>
      </c>
      <c r="D159" s="124"/>
    </row>
    <row r="160" spans="1:4" ht="14.25">
      <c r="A160" s="159" t="s">
        <v>1154</v>
      </c>
      <c r="B160" s="89">
        <v>2007</v>
      </c>
      <c r="C160" s="136">
        <v>572.13</v>
      </c>
      <c r="D160" s="124"/>
    </row>
    <row r="161" spans="1:4" ht="14.25">
      <c r="A161" s="158" t="s">
        <v>1155</v>
      </c>
      <c r="B161" s="89">
        <v>2007</v>
      </c>
      <c r="C161" s="136">
        <v>654.92</v>
      </c>
      <c r="D161" s="124"/>
    </row>
    <row r="162" spans="1:4" ht="14.25">
      <c r="A162" s="159" t="s">
        <v>1156</v>
      </c>
      <c r="B162" s="89">
        <v>2007</v>
      </c>
      <c r="C162" s="136">
        <v>507.38</v>
      </c>
      <c r="D162" s="124"/>
    </row>
    <row r="163" spans="1:4" ht="14.25">
      <c r="A163" s="158" t="s">
        <v>1156</v>
      </c>
      <c r="B163" s="89">
        <v>2007</v>
      </c>
      <c r="C163" s="136">
        <v>507.38</v>
      </c>
      <c r="D163" s="124"/>
    </row>
    <row r="164" spans="1:4" ht="14.25">
      <c r="A164" s="122" t="s">
        <v>1157</v>
      </c>
      <c r="B164" s="89">
        <v>2007</v>
      </c>
      <c r="C164" s="136">
        <v>450.82</v>
      </c>
      <c r="D164" s="124"/>
    </row>
    <row r="165" spans="1:4" ht="14.25">
      <c r="A165" s="122" t="s">
        <v>1152</v>
      </c>
      <c r="B165" s="89">
        <v>2007</v>
      </c>
      <c r="C165" s="136">
        <v>1575.46</v>
      </c>
      <c r="D165" s="124"/>
    </row>
    <row r="166" spans="1:4" ht="14.25">
      <c r="A166" s="122" t="s">
        <v>1155</v>
      </c>
      <c r="B166" s="89">
        <v>2007</v>
      </c>
      <c r="C166" s="136">
        <v>653.94</v>
      </c>
      <c r="D166" s="124"/>
    </row>
    <row r="167" spans="1:4" ht="14.25">
      <c r="A167" s="122" t="s">
        <v>1158</v>
      </c>
      <c r="B167" s="89">
        <v>2007</v>
      </c>
      <c r="C167" s="136">
        <v>778.69</v>
      </c>
      <c r="D167" s="124"/>
    </row>
    <row r="168" spans="1:4" ht="14.25">
      <c r="A168" s="122" t="s">
        <v>1159</v>
      </c>
      <c r="B168" s="89">
        <v>2007</v>
      </c>
      <c r="C168" s="136">
        <v>409.02</v>
      </c>
      <c r="D168" s="124"/>
    </row>
    <row r="169" spans="1:4" ht="14.25">
      <c r="A169" s="160" t="s">
        <v>1160</v>
      </c>
      <c r="B169" s="89">
        <v>2007</v>
      </c>
      <c r="C169" s="136">
        <v>245.08</v>
      </c>
      <c r="D169" s="124"/>
    </row>
    <row r="170" spans="1:4" ht="14.25">
      <c r="A170" s="160" t="s">
        <v>1161</v>
      </c>
      <c r="B170" s="89">
        <v>2007</v>
      </c>
      <c r="C170" s="136">
        <v>244.67</v>
      </c>
      <c r="D170" s="124"/>
    </row>
    <row r="171" spans="1:4" ht="14.25">
      <c r="A171" s="160" t="s">
        <v>1162</v>
      </c>
      <c r="B171" s="89">
        <v>2007</v>
      </c>
      <c r="C171" s="136">
        <v>236.89</v>
      </c>
      <c r="D171" s="124"/>
    </row>
    <row r="172" spans="1:4" ht="14.25">
      <c r="A172" s="160" t="s">
        <v>1163</v>
      </c>
      <c r="B172" s="89">
        <v>2007</v>
      </c>
      <c r="C172" s="136">
        <v>342.63</v>
      </c>
      <c r="D172" s="124"/>
    </row>
    <row r="173" spans="1:4" ht="14.25">
      <c r="A173" s="160" t="s">
        <v>1163</v>
      </c>
      <c r="B173" s="89">
        <v>2007</v>
      </c>
      <c r="C173" s="136">
        <v>342.63</v>
      </c>
      <c r="D173" s="124"/>
    </row>
    <row r="174" spans="1:4" ht="14.25">
      <c r="A174" s="160" t="s">
        <v>1164</v>
      </c>
      <c r="B174" s="89">
        <v>2008</v>
      </c>
      <c r="C174" s="136">
        <v>259.03</v>
      </c>
      <c r="D174" s="124"/>
    </row>
    <row r="175" spans="1:4" ht="14.25">
      <c r="A175" s="160" t="s">
        <v>1165</v>
      </c>
      <c r="B175" s="89">
        <v>2008</v>
      </c>
      <c r="C175" s="136">
        <v>152.5</v>
      </c>
      <c r="D175" s="124"/>
    </row>
    <row r="176" spans="1:4" ht="14.25">
      <c r="A176" s="160" t="s">
        <v>1166</v>
      </c>
      <c r="B176" s="89">
        <v>2008</v>
      </c>
      <c r="C176" s="136">
        <v>122.13</v>
      </c>
      <c r="D176" s="124"/>
    </row>
    <row r="177" spans="1:4" ht="14.25">
      <c r="A177" s="160" t="s">
        <v>1167</v>
      </c>
      <c r="B177" s="89">
        <v>2008</v>
      </c>
      <c r="C177" s="136">
        <v>149</v>
      </c>
      <c r="D177" s="124"/>
    </row>
    <row r="178" spans="1:4" ht="14.25">
      <c r="A178" s="160" t="s">
        <v>1053</v>
      </c>
      <c r="B178" s="89">
        <v>2009</v>
      </c>
      <c r="C178" s="136">
        <v>2011.99</v>
      </c>
      <c r="D178" s="124"/>
    </row>
    <row r="179" spans="1:4" ht="14.25">
      <c r="A179" s="160" t="s">
        <v>1168</v>
      </c>
      <c r="B179" s="89">
        <v>2009</v>
      </c>
      <c r="C179" s="136">
        <v>52.95</v>
      </c>
      <c r="D179" s="124"/>
    </row>
    <row r="180" spans="1:4" ht="14.25">
      <c r="A180" s="160" t="s">
        <v>1169</v>
      </c>
      <c r="B180" s="89">
        <v>2009</v>
      </c>
      <c r="C180" s="136">
        <v>396</v>
      </c>
      <c r="D180" s="124"/>
    </row>
    <row r="181" spans="1:4" ht="14.25">
      <c r="A181" s="160" t="s">
        <v>1170</v>
      </c>
      <c r="B181" s="89">
        <v>2009</v>
      </c>
      <c r="C181" s="136">
        <v>165.43</v>
      </c>
      <c r="D181" s="124"/>
    </row>
    <row r="182" spans="1:4" ht="14.25">
      <c r="A182" s="160" t="s">
        <v>1171</v>
      </c>
      <c r="B182" s="89">
        <v>2009</v>
      </c>
      <c r="C182" s="136">
        <v>146</v>
      </c>
      <c r="D182" s="124"/>
    </row>
    <row r="183" spans="1:4" ht="14.25">
      <c r="A183" s="160" t="s">
        <v>1172</v>
      </c>
      <c r="B183" s="89">
        <v>2009</v>
      </c>
      <c r="C183" s="136">
        <v>149</v>
      </c>
      <c r="D183" s="124"/>
    </row>
    <row r="184" spans="1:4" ht="14.25">
      <c r="A184" s="160" t="s">
        <v>1173</v>
      </c>
      <c r="B184" s="89">
        <v>2009</v>
      </c>
      <c r="C184" s="136">
        <v>1110</v>
      </c>
      <c r="D184" s="124"/>
    </row>
    <row r="185" spans="1:4" s="363" customFormat="1" ht="14.25">
      <c r="A185" s="392" t="s">
        <v>1337</v>
      </c>
      <c r="B185" s="182">
        <v>2010</v>
      </c>
      <c r="C185" s="123">
        <v>309</v>
      </c>
      <c r="D185" s="393"/>
    </row>
    <row r="186" spans="1:4" ht="14.25">
      <c r="A186" s="150"/>
      <c r="B186" s="141"/>
      <c r="C186" s="126" t="s">
        <v>844</v>
      </c>
      <c r="D186" s="127">
        <f>SUM(C154:C185)</f>
        <v>22082.370000000003</v>
      </c>
    </row>
    <row r="187" spans="1:4" ht="14.25">
      <c r="A187" s="161" t="s">
        <v>1006</v>
      </c>
      <c r="B187" s="162"/>
      <c r="C187" s="163"/>
      <c r="D187" s="164"/>
    </row>
    <row r="188" spans="1:4" ht="14.25">
      <c r="A188" s="165" t="s">
        <v>1176</v>
      </c>
      <c r="B188" s="166">
        <v>2006</v>
      </c>
      <c r="C188" s="167">
        <v>1409</v>
      </c>
      <c r="D188" s="168"/>
    </row>
    <row r="189" spans="1:4" ht="14.25">
      <c r="A189" s="165" t="s">
        <v>1177</v>
      </c>
      <c r="B189" s="166">
        <v>2006</v>
      </c>
      <c r="C189" s="167">
        <v>493.86</v>
      </c>
      <c r="D189" s="168"/>
    </row>
    <row r="190" spans="1:4" ht="14.25">
      <c r="A190" s="165" t="s">
        <v>1174</v>
      </c>
      <c r="B190" s="166">
        <v>2007</v>
      </c>
      <c r="C190" s="167">
        <v>1730.33</v>
      </c>
      <c r="D190" s="168"/>
    </row>
    <row r="191" spans="1:4" ht="14.25">
      <c r="A191" s="165" t="s">
        <v>1174</v>
      </c>
      <c r="B191" s="166">
        <v>2008</v>
      </c>
      <c r="C191" s="167">
        <v>4995</v>
      </c>
      <c r="D191" s="168"/>
    </row>
    <row r="192" spans="1:4" ht="14.25">
      <c r="A192" s="165" t="s">
        <v>1074</v>
      </c>
      <c r="B192" s="166">
        <v>2008</v>
      </c>
      <c r="C192" s="167">
        <v>1488</v>
      </c>
      <c r="D192" s="168"/>
    </row>
    <row r="193" spans="1:4" ht="14.25">
      <c r="A193" s="165" t="s">
        <v>1178</v>
      </c>
      <c r="B193" s="166">
        <v>2008</v>
      </c>
      <c r="C193" s="167">
        <v>2200</v>
      </c>
      <c r="D193" s="168"/>
    </row>
    <row r="194" spans="1:4" ht="14.25">
      <c r="A194" s="165" t="s">
        <v>1175</v>
      </c>
      <c r="B194" s="166">
        <v>2008</v>
      </c>
      <c r="C194" s="167">
        <v>2600</v>
      </c>
      <c r="D194" s="168"/>
    </row>
    <row r="195" spans="1:4" ht="14.25">
      <c r="A195" s="165" t="s">
        <v>55</v>
      </c>
      <c r="B195" s="342">
        <v>2009</v>
      </c>
      <c r="C195" s="343">
        <v>1483</v>
      </c>
      <c r="D195" s="168"/>
    </row>
    <row r="196" spans="1:4" ht="14.25">
      <c r="A196" s="165" t="s">
        <v>56</v>
      </c>
      <c r="B196" s="342">
        <v>2009</v>
      </c>
      <c r="C196" s="343">
        <v>1821</v>
      </c>
      <c r="D196" s="168"/>
    </row>
    <row r="197" spans="1:4" ht="14.25">
      <c r="A197" s="165" t="s">
        <v>57</v>
      </c>
      <c r="B197" s="342">
        <v>2009</v>
      </c>
      <c r="C197" s="343">
        <v>2048.36</v>
      </c>
      <c r="D197" s="168"/>
    </row>
    <row r="198" spans="1:4" ht="14.25">
      <c r="A198" s="165" t="s">
        <v>58</v>
      </c>
      <c r="B198" s="342">
        <v>2010</v>
      </c>
      <c r="C198" s="343">
        <v>469</v>
      </c>
      <c r="D198" s="168"/>
    </row>
    <row r="199" spans="1:4" ht="14.25">
      <c r="A199" s="169"/>
      <c r="B199" s="170"/>
      <c r="C199" s="126" t="s">
        <v>844</v>
      </c>
      <c r="D199" s="171">
        <f>SUM(C188:C198)</f>
        <v>20737.550000000003</v>
      </c>
    </row>
    <row r="200" spans="1:4" ht="14.25">
      <c r="A200" s="172" t="s">
        <v>1010</v>
      </c>
      <c r="B200" s="173"/>
      <c r="C200" s="174"/>
      <c r="D200" s="175"/>
    </row>
    <row r="201" spans="1:4" ht="14.25">
      <c r="A201" s="122" t="s">
        <v>1179</v>
      </c>
      <c r="B201" s="89">
        <v>2005</v>
      </c>
      <c r="C201" s="136">
        <v>3782</v>
      </c>
      <c r="D201" s="124" t="s">
        <v>1180</v>
      </c>
    </row>
    <row r="202" spans="1:4" ht="14.25">
      <c r="A202" s="122" t="s">
        <v>1181</v>
      </c>
      <c r="B202" s="89">
        <v>2007</v>
      </c>
      <c r="C202" s="136">
        <v>14864.38</v>
      </c>
      <c r="D202" s="124" t="s">
        <v>1182</v>
      </c>
    </row>
    <row r="203" spans="1:4" ht="14.25">
      <c r="A203" s="122" t="s">
        <v>1183</v>
      </c>
      <c r="B203" s="89">
        <v>2006</v>
      </c>
      <c r="C203" s="136">
        <v>1209</v>
      </c>
      <c r="D203" s="124"/>
    </row>
    <row r="204" spans="1:4" ht="14.25">
      <c r="A204" s="122" t="s">
        <v>1184</v>
      </c>
      <c r="B204" s="89">
        <v>2005</v>
      </c>
      <c r="C204" s="136">
        <v>549</v>
      </c>
      <c r="D204" s="124"/>
    </row>
    <row r="205" spans="1:4" ht="14.25">
      <c r="A205" s="122" t="s">
        <v>1185</v>
      </c>
      <c r="B205" s="89">
        <v>2006</v>
      </c>
      <c r="C205" s="136">
        <v>1970</v>
      </c>
      <c r="D205" s="124" t="s">
        <v>1186</v>
      </c>
    </row>
    <row r="206" spans="1:4" ht="14.25">
      <c r="A206" s="122" t="s">
        <v>1187</v>
      </c>
      <c r="B206" s="89">
        <v>2007</v>
      </c>
      <c r="C206" s="136">
        <v>1990.83</v>
      </c>
      <c r="D206" s="124"/>
    </row>
    <row r="207" spans="1:4" ht="14.25">
      <c r="A207" s="122" t="s">
        <v>1188</v>
      </c>
      <c r="B207" s="89">
        <v>2007</v>
      </c>
      <c r="C207" s="136">
        <v>899</v>
      </c>
      <c r="D207" s="124"/>
    </row>
    <row r="208" spans="1:4" ht="14.25">
      <c r="A208" s="122" t="s">
        <v>1189</v>
      </c>
      <c r="B208" s="89">
        <v>2007</v>
      </c>
      <c r="C208" s="136">
        <v>1640</v>
      </c>
      <c r="D208" s="124"/>
    </row>
    <row r="209" spans="1:4" ht="14.25">
      <c r="A209" s="122" t="s">
        <v>1190</v>
      </c>
      <c r="B209" s="89">
        <v>2008</v>
      </c>
      <c r="C209" s="136">
        <v>42500</v>
      </c>
      <c r="D209" s="124"/>
    </row>
    <row r="210" spans="1:4" ht="14.25">
      <c r="A210" s="122" t="s">
        <v>1191</v>
      </c>
      <c r="B210" s="89">
        <v>2008</v>
      </c>
      <c r="C210" s="136">
        <v>868.9</v>
      </c>
      <c r="D210" s="124"/>
    </row>
    <row r="211" spans="1:4" ht="14.25">
      <c r="A211" s="122" t="s">
        <v>1115</v>
      </c>
      <c r="B211" s="89">
        <v>2008</v>
      </c>
      <c r="C211" s="136">
        <v>5100</v>
      </c>
      <c r="D211" s="124"/>
    </row>
    <row r="212" spans="1:4" ht="14.25">
      <c r="A212" s="122" t="s">
        <v>667</v>
      </c>
      <c r="B212" s="89">
        <v>2007</v>
      </c>
      <c r="C212" s="136">
        <v>5412.6</v>
      </c>
      <c r="D212" s="124"/>
    </row>
    <row r="213" spans="1:4" ht="14.25">
      <c r="A213" s="122" t="s">
        <v>668</v>
      </c>
      <c r="B213" s="89">
        <v>2005</v>
      </c>
      <c r="C213" s="136">
        <v>10540.07</v>
      </c>
      <c r="D213" s="124"/>
    </row>
    <row r="214" spans="1:4" ht="14.25">
      <c r="A214" s="122" t="s">
        <v>1190</v>
      </c>
      <c r="B214" s="89">
        <v>2010</v>
      </c>
      <c r="C214" s="136">
        <v>19430.98</v>
      </c>
      <c r="D214" s="268" t="s">
        <v>669</v>
      </c>
    </row>
    <row r="215" spans="1:4" ht="14.25">
      <c r="A215" s="122" t="s">
        <v>1187</v>
      </c>
      <c r="B215" s="89">
        <v>2010</v>
      </c>
      <c r="C215" s="136">
        <v>292.8</v>
      </c>
      <c r="D215" s="268" t="s">
        <v>670</v>
      </c>
    </row>
    <row r="216" spans="1:4" ht="14.25">
      <c r="A216" s="122" t="s">
        <v>1053</v>
      </c>
      <c r="B216" s="89">
        <v>2010</v>
      </c>
      <c r="C216" s="136">
        <v>2200</v>
      </c>
      <c r="D216" s="268" t="s">
        <v>670</v>
      </c>
    </row>
    <row r="217" spans="1:4" ht="14.25">
      <c r="A217" s="140"/>
      <c r="B217" s="141"/>
      <c r="C217" s="126" t="s">
        <v>844</v>
      </c>
      <c r="D217" s="127">
        <f>SUM(C201:C216)</f>
        <v>113249.56</v>
      </c>
    </row>
    <row r="218" spans="1:4" ht="14.25">
      <c r="A218" s="152" t="s">
        <v>1015</v>
      </c>
      <c r="B218" s="129"/>
      <c r="C218" s="153"/>
      <c r="D218" s="154"/>
    </row>
    <row r="219" spans="1:4" ht="14.25">
      <c r="A219" s="122" t="s">
        <v>1192</v>
      </c>
      <c r="B219" s="89">
        <v>2006</v>
      </c>
      <c r="C219" s="136">
        <v>13284.11</v>
      </c>
      <c r="D219" s="124"/>
    </row>
    <row r="220" spans="1:4" ht="14.25">
      <c r="A220" s="122" t="s">
        <v>1098</v>
      </c>
      <c r="B220" s="89">
        <v>2008</v>
      </c>
      <c r="C220" s="136">
        <v>5100</v>
      </c>
      <c r="D220" s="124"/>
    </row>
    <row r="221" spans="1:4" ht="14.25">
      <c r="A221" s="122" t="s">
        <v>1193</v>
      </c>
      <c r="B221" s="89">
        <v>2008</v>
      </c>
      <c r="C221" s="136">
        <v>37171</v>
      </c>
      <c r="D221" s="124"/>
    </row>
    <row r="222" spans="1:4" ht="14.25">
      <c r="A222" s="140"/>
      <c r="B222" s="141"/>
      <c r="C222" s="126" t="s">
        <v>844</v>
      </c>
      <c r="D222" s="127">
        <f>SUM(C219:C221)</f>
        <v>55555.11</v>
      </c>
    </row>
    <row r="223" spans="1:4" ht="14.25">
      <c r="A223" s="176" t="s">
        <v>1020</v>
      </c>
      <c r="B223" s="177"/>
      <c r="C223" s="178"/>
      <c r="D223" s="179"/>
    </row>
    <row r="224" spans="1:4" ht="14.25">
      <c r="A224" s="122" t="s">
        <v>1196</v>
      </c>
      <c r="B224" s="89">
        <v>2005</v>
      </c>
      <c r="C224" s="136">
        <v>380</v>
      </c>
      <c r="D224" s="124"/>
    </row>
    <row r="225" spans="1:4" ht="14.25">
      <c r="A225" s="149" t="s">
        <v>1195</v>
      </c>
      <c r="B225" s="21">
        <v>2005</v>
      </c>
      <c r="C225" s="180">
        <v>2864.79</v>
      </c>
      <c r="D225" s="124"/>
    </row>
    <row r="226" spans="1:4" ht="14.25">
      <c r="A226" s="181" t="s">
        <v>1197</v>
      </c>
      <c r="B226" s="89">
        <v>2005</v>
      </c>
      <c r="C226" s="136">
        <v>438</v>
      </c>
      <c r="D226" s="124"/>
    </row>
    <row r="227" spans="1:4" ht="14.25">
      <c r="A227" s="122" t="s">
        <v>1198</v>
      </c>
      <c r="B227" s="89">
        <v>2005</v>
      </c>
      <c r="C227" s="136">
        <v>2495.01</v>
      </c>
      <c r="D227" s="124"/>
    </row>
    <row r="228" spans="1:4" ht="14.25">
      <c r="A228" s="122" t="s">
        <v>1199</v>
      </c>
      <c r="B228" s="89">
        <v>2006</v>
      </c>
      <c r="C228" s="136">
        <v>441.32</v>
      </c>
      <c r="D228" s="124"/>
    </row>
    <row r="229" spans="1:4" ht="14.25">
      <c r="A229" s="122" t="s">
        <v>1200</v>
      </c>
      <c r="B229" s="89">
        <v>2006</v>
      </c>
      <c r="C229" s="136">
        <v>2585</v>
      </c>
      <c r="D229" s="124"/>
    </row>
    <row r="230" spans="1:4" ht="14.25">
      <c r="A230" s="181" t="s">
        <v>1201</v>
      </c>
      <c r="B230" s="182">
        <v>2006</v>
      </c>
      <c r="C230" s="123">
        <v>2450</v>
      </c>
      <c r="D230" s="183"/>
    </row>
    <row r="231" spans="1:4" ht="14.25">
      <c r="A231" s="181" t="s">
        <v>1202</v>
      </c>
      <c r="B231" s="182">
        <v>2006</v>
      </c>
      <c r="C231" s="123">
        <v>479.46</v>
      </c>
      <c r="D231" s="183"/>
    </row>
    <row r="232" spans="1:4" ht="14.25">
      <c r="A232" s="181" t="s">
        <v>1203</v>
      </c>
      <c r="B232" s="182">
        <v>2007</v>
      </c>
      <c r="C232" s="123">
        <v>14864.38</v>
      </c>
      <c r="D232" s="183"/>
    </row>
    <row r="233" spans="1:4" ht="14.25">
      <c r="A233" s="181" t="s">
        <v>1204</v>
      </c>
      <c r="B233" s="182">
        <v>2008</v>
      </c>
      <c r="C233" s="123">
        <v>3904</v>
      </c>
      <c r="D233" s="183"/>
    </row>
    <row r="234" spans="1:4" ht="14.25">
      <c r="A234" s="181" t="s">
        <v>1194</v>
      </c>
      <c r="B234" s="182">
        <v>2008</v>
      </c>
      <c r="C234" s="123">
        <v>33889.94</v>
      </c>
      <c r="D234" s="183"/>
    </row>
    <row r="235" spans="1:4" ht="14.25">
      <c r="A235" s="181" t="s">
        <v>1205</v>
      </c>
      <c r="B235" s="182">
        <v>2008</v>
      </c>
      <c r="C235" s="123">
        <v>350</v>
      </c>
      <c r="D235" s="183"/>
    </row>
    <row r="236" spans="1:4" ht="14.25">
      <c r="A236" s="181" t="s">
        <v>1196</v>
      </c>
      <c r="B236" s="182">
        <v>2008</v>
      </c>
      <c r="C236" s="123">
        <v>319.99</v>
      </c>
      <c r="D236" s="183"/>
    </row>
    <row r="237" spans="1:4" ht="14.25">
      <c r="A237" s="181" t="s">
        <v>1178</v>
      </c>
      <c r="B237" s="182">
        <v>2008</v>
      </c>
      <c r="C237" s="123">
        <v>1400</v>
      </c>
      <c r="D237" s="183"/>
    </row>
    <row r="238" spans="1:4" ht="14.25">
      <c r="A238" s="181" t="s">
        <v>1206</v>
      </c>
      <c r="B238" s="182">
        <v>2008</v>
      </c>
      <c r="C238" s="123">
        <v>1798</v>
      </c>
      <c r="D238" s="183"/>
    </row>
    <row r="239" spans="1:4" ht="14.25">
      <c r="A239" s="181" t="s">
        <v>1207</v>
      </c>
      <c r="B239" s="182">
        <v>2008</v>
      </c>
      <c r="C239" s="123">
        <v>868.9</v>
      </c>
      <c r="D239" s="183"/>
    </row>
    <row r="240" spans="1:4" ht="14.25">
      <c r="A240" s="181" t="s">
        <v>1208</v>
      </c>
      <c r="B240" s="182">
        <v>2008</v>
      </c>
      <c r="C240" s="123">
        <v>344.98</v>
      </c>
      <c r="D240" s="183"/>
    </row>
    <row r="241" spans="1:4" ht="14.25">
      <c r="A241" s="181" t="s">
        <v>1209</v>
      </c>
      <c r="B241" s="182">
        <v>2009</v>
      </c>
      <c r="C241" s="123">
        <v>760.5</v>
      </c>
      <c r="D241" s="183"/>
    </row>
    <row r="242" spans="1:4" ht="14.25">
      <c r="A242" s="267" t="s">
        <v>50</v>
      </c>
      <c r="B242" s="182">
        <v>2009</v>
      </c>
      <c r="C242" s="123">
        <v>2558.34</v>
      </c>
      <c r="D242" s="183"/>
    </row>
    <row r="243" spans="1:4" ht="14.25">
      <c r="A243" s="267" t="s">
        <v>51</v>
      </c>
      <c r="B243" s="182">
        <v>2009</v>
      </c>
      <c r="C243" s="123">
        <v>671</v>
      </c>
      <c r="D243" s="183"/>
    </row>
    <row r="244" spans="1:4" ht="14.25">
      <c r="A244" s="267" t="s">
        <v>51</v>
      </c>
      <c r="B244" s="182">
        <v>2009</v>
      </c>
      <c r="C244" s="123">
        <v>671</v>
      </c>
      <c r="D244" s="183"/>
    </row>
    <row r="245" spans="1:4" ht="14.25">
      <c r="A245" s="267" t="s">
        <v>37</v>
      </c>
      <c r="B245" s="182">
        <v>2009</v>
      </c>
      <c r="C245" s="123">
        <v>355</v>
      </c>
      <c r="D245" s="183"/>
    </row>
    <row r="246" spans="1:4" ht="14.25">
      <c r="A246" s="184"/>
      <c r="B246" s="135"/>
      <c r="C246" s="139"/>
      <c r="D246" s="183"/>
    </row>
    <row r="247" spans="1:4" ht="15" thickBot="1">
      <c r="A247" s="185"/>
      <c r="B247" s="186"/>
      <c r="C247" s="187" t="s">
        <v>844</v>
      </c>
      <c r="D247" s="188">
        <f>SUM(C224:C245)</f>
        <v>74889.60999999999</v>
      </c>
    </row>
    <row r="248" spans="1:4" ht="14.25">
      <c r="A248" s="152" t="s">
        <v>1040</v>
      </c>
      <c r="B248" s="129"/>
      <c r="C248" s="153"/>
      <c r="D248" s="154"/>
    </row>
    <row r="249" spans="1:4" ht="14.25">
      <c r="A249" s="122" t="s">
        <v>1210</v>
      </c>
      <c r="B249" s="89" t="s">
        <v>768</v>
      </c>
      <c r="C249" s="136">
        <v>4400</v>
      </c>
      <c r="D249" s="124"/>
    </row>
    <row r="250" spans="1:4" ht="14.25">
      <c r="A250" s="122" t="s">
        <v>1211</v>
      </c>
      <c r="B250" s="89" t="s">
        <v>767</v>
      </c>
      <c r="C250" s="136">
        <v>600</v>
      </c>
      <c r="D250" s="124"/>
    </row>
    <row r="251" spans="1:4" ht="14.25">
      <c r="A251" s="122" t="s">
        <v>1212</v>
      </c>
      <c r="B251" s="89" t="s">
        <v>1213</v>
      </c>
      <c r="C251" s="136">
        <v>868.9</v>
      </c>
      <c r="D251" s="124"/>
    </row>
    <row r="252" spans="1:4" ht="14.25">
      <c r="A252" s="189" t="s">
        <v>1211</v>
      </c>
      <c r="B252" s="89" t="s">
        <v>1214</v>
      </c>
      <c r="C252" s="136">
        <v>299</v>
      </c>
      <c r="D252" s="124"/>
    </row>
    <row r="253" spans="1:4" ht="14.25">
      <c r="A253" s="190" t="s">
        <v>1216</v>
      </c>
      <c r="B253" s="89" t="s">
        <v>1214</v>
      </c>
      <c r="C253" s="136">
        <v>2472</v>
      </c>
      <c r="D253" s="124"/>
    </row>
    <row r="254" spans="1:4" ht="15" thickBot="1">
      <c r="A254" s="185"/>
      <c r="B254" s="186"/>
      <c r="C254" s="187" t="s">
        <v>844</v>
      </c>
      <c r="D254" s="188">
        <f>SUM(C249:C253)</f>
        <v>8639.9</v>
      </c>
    </row>
    <row r="255" spans="1:4" ht="14.25">
      <c r="A255" s="191" t="s">
        <v>1217</v>
      </c>
      <c r="B255" s="192"/>
      <c r="C255" s="193"/>
      <c r="D255" s="194"/>
    </row>
    <row r="256" spans="1:4" ht="14.25">
      <c r="A256" s="122" t="s">
        <v>1053</v>
      </c>
      <c r="B256" s="89">
        <v>2005</v>
      </c>
      <c r="C256" s="197">
        <v>4568.78</v>
      </c>
      <c r="D256" s="333"/>
    </row>
    <row r="257" spans="1:4" ht="14.25">
      <c r="A257" s="122" t="s">
        <v>1053</v>
      </c>
      <c r="B257" s="89">
        <v>2005</v>
      </c>
      <c r="C257" s="197">
        <v>13800</v>
      </c>
      <c r="D257" s="334" t="s">
        <v>1079</v>
      </c>
    </row>
    <row r="258" spans="1:4" ht="14.25">
      <c r="A258" s="195" t="s">
        <v>1218</v>
      </c>
      <c r="B258" s="196">
        <v>2005</v>
      </c>
      <c r="C258" s="197">
        <v>1450</v>
      </c>
      <c r="D258" s="198"/>
    </row>
    <row r="259" spans="1:4" ht="14.25">
      <c r="A259" s="195" t="s">
        <v>1219</v>
      </c>
      <c r="B259" s="196">
        <v>2005</v>
      </c>
      <c r="C259" s="197">
        <v>1537.2</v>
      </c>
      <c r="D259" s="198"/>
    </row>
    <row r="260" spans="1:4" ht="14.25">
      <c r="A260" s="122" t="s">
        <v>1221</v>
      </c>
      <c r="B260" s="89">
        <v>2005</v>
      </c>
      <c r="C260" s="197">
        <v>985</v>
      </c>
      <c r="D260" s="198"/>
    </row>
    <row r="261" spans="1:4" ht="14.25">
      <c r="A261" s="122" t="s">
        <v>1222</v>
      </c>
      <c r="B261" s="89">
        <v>2005</v>
      </c>
      <c r="C261" s="197">
        <v>4636</v>
      </c>
      <c r="D261" s="198"/>
    </row>
    <row r="262" spans="1:4" ht="14.25">
      <c r="A262" s="122" t="s">
        <v>1223</v>
      </c>
      <c r="B262" s="89">
        <v>2005</v>
      </c>
      <c r="C262" s="197">
        <v>2640.08</v>
      </c>
      <c r="D262" s="125" t="s">
        <v>1071</v>
      </c>
    </row>
    <row r="263" spans="1:4" ht="14.25">
      <c r="A263" s="122" t="s">
        <v>1068</v>
      </c>
      <c r="B263" s="89">
        <v>2006</v>
      </c>
      <c r="C263" s="197">
        <v>2013</v>
      </c>
      <c r="D263" s="125"/>
    </row>
    <row r="264" spans="1:4" ht="14.25">
      <c r="A264" s="122" t="s">
        <v>1220</v>
      </c>
      <c r="B264" s="89">
        <v>2006</v>
      </c>
      <c r="C264" s="197">
        <v>1626.87</v>
      </c>
      <c r="D264" s="125"/>
    </row>
    <row r="265" spans="1:4" ht="14.25">
      <c r="A265" s="122" t="s">
        <v>1053</v>
      </c>
      <c r="B265" s="89">
        <v>2006</v>
      </c>
      <c r="C265" s="197">
        <v>5748.3</v>
      </c>
      <c r="D265" s="125" t="s">
        <v>1071</v>
      </c>
    </row>
    <row r="266" spans="1:4" ht="14.25">
      <c r="A266" s="122" t="s">
        <v>34</v>
      </c>
      <c r="B266" s="89">
        <v>2006</v>
      </c>
      <c r="C266" s="197">
        <v>1103.72</v>
      </c>
      <c r="D266" s="199"/>
    </row>
    <row r="267" spans="1:4" ht="14.25">
      <c r="A267" s="122" t="s">
        <v>1053</v>
      </c>
      <c r="B267" s="89">
        <v>2006</v>
      </c>
      <c r="C267" s="197">
        <v>10876.2</v>
      </c>
      <c r="D267" s="199" t="s">
        <v>1079</v>
      </c>
    </row>
    <row r="268" spans="1:4" ht="14.25">
      <c r="A268" s="181" t="s">
        <v>1053</v>
      </c>
      <c r="B268" s="182">
        <v>2006</v>
      </c>
      <c r="C268" s="197">
        <v>15954.29</v>
      </c>
      <c r="D268" s="125" t="s">
        <v>1224</v>
      </c>
    </row>
    <row r="269" spans="1:4" ht="14.25">
      <c r="A269" s="181" t="s">
        <v>1225</v>
      </c>
      <c r="B269" s="182">
        <v>2007</v>
      </c>
      <c r="C269" s="197">
        <v>1190.96</v>
      </c>
      <c r="D269" s="125"/>
    </row>
    <row r="270" spans="1:4" ht="14.25">
      <c r="A270" s="181" t="s">
        <v>1053</v>
      </c>
      <c r="B270" s="182">
        <v>2007</v>
      </c>
      <c r="C270" s="197">
        <v>3467</v>
      </c>
      <c r="D270" s="125"/>
    </row>
    <row r="271" spans="1:4" ht="14.25">
      <c r="A271" s="181" t="s">
        <v>1226</v>
      </c>
      <c r="B271" s="182">
        <v>2007</v>
      </c>
      <c r="C271" s="197">
        <v>544.91</v>
      </c>
      <c r="D271" s="125"/>
    </row>
    <row r="272" spans="1:4" ht="14.25">
      <c r="A272" s="181" t="s">
        <v>1227</v>
      </c>
      <c r="B272" s="182">
        <v>2007</v>
      </c>
      <c r="C272" s="197">
        <v>848.1</v>
      </c>
      <c r="D272" s="125" t="s">
        <v>1071</v>
      </c>
    </row>
    <row r="273" spans="1:4" ht="14.25">
      <c r="A273" s="181" t="s">
        <v>1228</v>
      </c>
      <c r="B273" s="182">
        <v>2007</v>
      </c>
      <c r="C273" s="197">
        <v>878.02</v>
      </c>
      <c r="D273" s="125" t="s">
        <v>1071</v>
      </c>
    </row>
    <row r="274" spans="1:4" ht="14.25">
      <c r="A274" s="181" t="s">
        <v>1053</v>
      </c>
      <c r="B274" s="182">
        <v>2007</v>
      </c>
      <c r="C274" s="197">
        <v>3115.5</v>
      </c>
      <c r="D274" s="125"/>
    </row>
    <row r="275" spans="1:4" ht="14.25">
      <c r="A275" s="181" t="s">
        <v>1053</v>
      </c>
      <c r="B275" s="182">
        <v>2008</v>
      </c>
      <c r="C275" s="197">
        <v>2990</v>
      </c>
      <c r="D275" s="125"/>
    </row>
    <row r="276" spans="1:4" ht="14.25">
      <c r="A276" s="181" t="s">
        <v>1229</v>
      </c>
      <c r="B276" s="182">
        <v>2008</v>
      </c>
      <c r="C276" s="197">
        <v>2571.52</v>
      </c>
      <c r="D276" s="125"/>
    </row>
    <row r="277" spans="1:4" s="363" customFormat="1" ht="14.25">
      <c r="A277" s="181" t="s">
        <v>35</v>
      </c>
      <c r="B277" s="182">
        <v>2008</v>
      </c>
      <c r="C277" s="395">
        <v>7800</v>
      </c>
      <c r="D277" s="183" t="s">
        <v>1071</v>
      </c>
    </row>
    <row r="278" spans="1:4" s="363" customFormat="1" ht="14.25">
      <c r="A278" s="181" t="s">
        <v>36</v>
      </c>
      <c r="B278" s="182">
        <v>2008</v>
      </c>
      <c r="C278" s="395">
        <v>9414</v>
      </c>
      <c r="D278" s="183"/>
    </row>
    <row r="279" spans="1:4" s="363" customFormat="1" ht="14.25">
      <c r="A279" s="181" t="s">
        <v>37</v>
      </c>
      <c r="B279" s="182">
        <v>2009</v>
      </c>
      <c r="C279" s="395">
        <v>1209.85</v>
      </c>
      <c r="D279" s="183" t="s">
        <v>1071</v>
      </c>
    </row>
    <row r="280" spans="1:4" s="363" customFormat="1" ht="14.25">
      <c r="A280" s="181" t="s">
        <v>38</v>
      </c>
      <c r="B280" s="182">
        <v>2009</v>
      </c>
      <c r="C280" s="395">
        <v>14872.39</v>
      </c>
      <c r="D280" s="183"/>
    </row>
    <row r="281" spans="1:4" s="363" customFormat="1" ht="14.25">
      <c r="A281" s="181" t="s">
        <v>1230</v>
      </c>
      <c r="B281" s="182">
        <v>2009</v>
      </c>
      <c r="C281" s="395">
        <v>500</v>
      </c>
      <c r="D281" s="183"/>
    </row>
    <row r="282" spans="1:4" s="363" customFormat="1" ht="14.25">
      <c r="A282" s="181" t="s">
        <v>39</v>
      </c>
      <c r="B282" s="182">
        <v>2009</v>
      </c>
      <c r="C282" s="395">
        <v>2582.74</v>
      </c>
      <c r="D282" s="183"/>
    </row>
    <row r="283" spans="1:4" s="363" customFormat="1" ht="14.25">
      <c r="A283" s="181" t="s">
        <v>40</v>
      </c>
      <c r="B283" s="182">
        <v>2009</v>
      </c>
      <c r="C283" s="395">
        <v>1000</v>
      </c>
      <c r="D283" s="183"/>
    </row>
    <row r="284" spans="1:4" s="363" customFormat="1" ht="14.25">
      <c r="A284" s="181" t="s">
        <v>41</v>
      </c>
      <c r="B284" s="182">
        <v>2010</v>
      </c>
      <c r="C284" s="395">
        <v>1400</v>
      </c>
      <c r="D284" s="183"/>
    </row>
    <row r="285" spans="1:4" ht="14.25">
      <c r="A285" s="122"/>
      <c r="B285" s="20"/>
      <c r="C285" s="126" t="s">
        <v>844</v>
      </c>
      <c r="D285" s="200">
        <f>SUM(C256:C284)</f>
        <v>121324.43000000004</v>
      </c>
    </row>
    <row r="286" spans="1:4" ht="14.25">
      <c r="A286" s="201" t="s">
        <v>836</v>
      </c>
      <c r="B286" s="202"/>
      <c r="C286" s="203"/>
      <c r="D286" s="204"/>
    </row>
    <row r="287" spans="1:4" ht="14.25">
      <c r="A287" s="122" t="s">
        <v>1232</v>
      </c>
      <c r="B287" s="89">
        <v>2005</v>
      </c>
      <c r="C287" s="136">
        <v>2542</v>
      </c>
      <c r="D287" s="124"/>
    </row>
    <row r="288" spans="1:4" ht="14.25">
      <c r="A288" s="122" t="s">
        <v>1233</v>
      </c>
      <c r="B288" s="89">
        <v>2005</v>
      </c>
      <c r="C288" s="136">
        <v>645.9</v>
      </c>
      <c r="D288" s="124"/>
    </row>
    <row r="289" spans="1:4" ht="14.25">
      <c r="A289" s="122" t="s">
        <v>1231</v>
      </c>
      <c r="B289" s="89">
        <v>2007</v>
      </c>
      <c r="C289" s="136">
        <v>8068.65</v>
      </c>
      <c r="D289" s="124"/>
    </row>
    <row r="290" spans="1:4" ht="14.25">
      <c r="A290" s="122" t="s">
        <v>1234</v>
      </c>
      <c r="B290" s="89">
        <v>2007</v>
      </c>
      <c r="C290" s="136">
        <v>689</v>
      </c>
      <c r="D290" s="124"/>
    </row>
    <row r="291" spans="1:4" ht="14.25">
      <c r="A291" s="122" t="s">
        <v>1235</v>
      </c>
      <c r="B291" s="89">
        <v>2007</v>
      </c>
      <c r="C291" s="136">
        <v>415</v>
      </c>
      <c r="D291" s="124"/>
    </row>
    <row r="292" spans="1:4" ht="14.25">
      <c r="A292" s="122" t="s">
        <v>1236</v>
      </c>
      <c r="B292" s="89">
        <v>2007</v>
      </c>
      <c r="C292" s="136">
        <v>284</v>
      </c>
      <c r="D292" s="124"/>
    </row>
    <row r="293" spans="1:4" ht="14.25">
      <c r="A293" s="122" t="s">
        <v>1237</v>
      </c>
      <c r="B293" s="89">
        <v>2007</v>
      </c>
      <c r="C293" s="136">
        <v>2247</v>
      </c>
      <c r="D293" s="124"/>
    </row>
    <row r="294" spans="1:4" ht="14.25">
      <c r="A294" s="122" t="s">
        <v>1238</v>
      </c>
      <c r="B294" s="89">
        <v>2007</v>
      </c>
      <c r="C294" s="136">
        <v>4361</v>
      </c>
      <c r="D294" s="124"/>
    </row>
    <row r="295" spans="1:4" ht="14.25">
      <c r="A295" s="122" t="s">
        <v>1239</v>
      </c>
      <c r="B295" s="89">
        <v>2007</v>
      </c>
      <c r="C295" s="136">
        <v>425</v>
      </c>
      <c r="D295" s="124"/>
    </row>
    <row r="296" spans="1:4" ht="14.25">
      <c r="A296" s="122" t="s">
        <v>1240</v>
      </c>
      <c r="B296" s="89">
        <v>2007</v>
      </c>
      <c r="C296" s="136">
        <v>1609</v>
      </c>
      <c r="D296" s="124"/>
    </row>
    <row r="297" spans="1:4" ht="14.25">
      <c r="A297" s="122" t="s">
        <v>1241</v>
      </c>
      <c r="B297" s="89">
        <v>2007</v>
      </c>
      <c r="C297" s="136">
        <v>3980</v>
      </c>
      <c r="D297" s="124"/>
    </row>
    <row r="298" spans="1:4" ht="14.25">
      <c r="A298" s="122" t="s">
        <v>1242</v>
      </c>
      <c r="B298" s="89">
        <v>2008</v>
      </c>
      <c r="C298" s="136">
        <v>1329.8</v>
      </c>
      <c r="D298" s="124"/>
    </row>
    <row r="299" spans="1:4" ht="14.25">
      <c r="A299" s="122" t="s">
        <v>1243</v>
      </c>
      <c r="B299" s="89">
        <v>2009</v>
      </c>
      <c r="C299" s="136">
        <v>2058.99</v>
      </c>
      <c r="D299" s="124"/>
    </row>
    <row r="300" spans="1:4" s="363" customFormat="1" ht="14.25">
      <c r="A300" s="181" t="s">
        <v>812</v>
      </c>
      <c r="B300" s="182">
        <v>2010</v>
      </c>
      <c r="C300" s="123">
        <v>2501</v>
      </c>
      <c r="D300" s="393" t="s">
        <v>813</v>
      </c>
    </row>
    <row r="301" spans="1:4" s="363" customFormat="1" ht="14.25">
      <c r="A301" s="181" t="s">
        <v>814</v>
      </c>
      <c r="B301" s="182">
        <v>2010</v>
      </c>
      <c r="C301" s="123">
        <v>4307.22</v>
      </c>
      <c r="D301" s="393" t="s">
        <v>813</v>
      </c>
    </row>
    <row r="302" spans="1:4" s="363" customFormat="1" ht="14.25">
      <c r="A302" s="181" t="s">
        <v>815</v>
      </c>
      <c r="B302" s="182">
        <v>2010</v>
      </c>
      <c r="C302" s="123">
        <v>965.23</v>
      </c>
      <c r="D302" s="393" t="s">
        <v>813</v>
      </c>
    </row>
    <row r="303" spans="1:4" s="363" customFormat="1" ht="14.25">
      <c r="A303" s="181" t="s">
        <v>816</v>
      </c>
      <c r="B303" s="182">
        <v>2010</v>
      </c>
      <c r="C303" s="123">
        <v>4720.64</v>
      </c>
      <c r="D303" s="393" t="s">
        <v>813</v>
      </c>
    </row>
    <row r="304" spans="1:4" s="363" customFormat="1" ht="14.25">
      <c r="A304" s="181" t="s">
        <v>817</v>
      </c>
      <c r="B304" s="182">
        <v>2010</v>
      </c>
      <c r="C304" s="123">
        <v>1325.56</v>
      </c>
      <c r="D304" s="393" t="s">
        <v>813</v>
      </c>
    </row>
    <row r="305" spans="1:4" ht="14.25">
      <c r="A305" s="122"/>
      <c r="B305" s="89"/>
      <c r="C305" s="136"/>
      <c r="D305" s="124"/>
    </row>
    <row r="306" spans="1:4" ht="14.25">
      <c r="A306" s="150"/>
      <c r="B306" s="141"/>
      <c r="C306" s="126" t="s">
        <v>844</v>
      </c>
      <c r="D306" s="127">
        <f>SUM(C287:C304)</f>
        <v>42474.99</v>
      </c>
    </row>
    <row r="307" spans="1:4" ht="14.25">
      <c r="A307" s="145" t="s">
        <v>1245</v>
      </c>
      <c r="B307" s="146"/>
      <c r="C307" s="147"/>
      <c r="D307" s="148"/>
    </row>
    <row r="308" spans="1:4" ht="14.25">
      <c r="A308" s="122" t="s">
        <v>1246</v>
      </c>
      <c r="B308" s="89">
        <v>2008</v>
      </c>
      <c r="C308" s="136">
        <v>649</v>
      </c>
      <c r="D308" s="124"/>
    </row>
    <row r="309" spans="1:4" ht="14.25">
      <c r="A309" s="122" t="s">
        <v>1246</v>
      </c>
      <c r="B309" s="89">
        <v>2008</v>
      </c>
      <c r="C309" s="136">
        <v>649</v>
      </c>
      <c r="D309" s="124"/>
    </row>
    <row r="310" spans="1:4" ht="14.25">
      <c r="A310" s="122" t="s">
        <v>1246</v>
      </c>
      <c r="B310" s="89">
        <v>2009</v>
      </c>
      <c r="C310" s="136">
        <v>599</v>
      </c>
      <c r="D310" s="124"/>
    </row>
    <row r="311" spans="1:4" ht="14.25">
      <c r="A311" s="122" t="s">
        <v>1247</v>
      </c>
      <c r="B311" s="89">
        <v>2005</v>
      </c>
      <c r="C311" s="136">
        <v>599</v>
      </c>
      <c r="D311" s="124"/>
    </row>
    <row r="312" spans="1:4" ht="14.25">
      <c r="A312" s="122" t="s">
        <v>1248</v>
      </c>
      <c r="B312" s="89">
        <v>2006</v>
      </c>
      <c r="C312" s="136">
        <v>2298</v>
      </c>
      <c r="D312" s="124"/>
    </row>
    <row r="313" spans="1:4" ht="14.25">
      <c r="A313" s="122" t="s">
        <v>1248</v>
      </c>
      <c r="B313" s="337">
        <v>2009</v>
      </c>
      <c r="C313" s="338">
        <v>1350</v>
      </c>
      <c r="D313" s="352"/>
    </row>
    <row r="314" spans="1:4" ht="14.25">
      <c r="A314" s="122" t="s">
        <v>1248</v>
      </c>
      <c r="B314" s="337">
        <v>2009</v>
      </c>
      <c r="C314" s="338">
        <v>1350</v>
      </c>
      <c r="D314" s="352"/>
    </row>
    <row r="315" spans="1:4" ht="14.25">
      <c r="A315" s="207"/>
      <c r="B315" s="208"/>
      <c r="C315" s="209" t="s">
        <v>844</v>
      </c>
      <c r="D315" s="210">
        <f>SUM(C308:C314)</f>
        <v>7494</v>
      </c>
    </row>
    <row r="316" spans="1:4" ht="14.25">
      <c r="A316" s="716" t="s">
        <v>1374</v>
      </c>
      <c r="B316" s="716"/>
      <c r="C316" s="717"/>
      <c r="D316" s="718"/>
    </row>
    <row r="317" spans="1:4" ht="14.25">
      <c r="A317" s="719" t="s">
        <v>1510</v>
      </c>
      <c r="B317" s="720">
        <v>2009</v>
      </c>
      <c r="C317" s="721">
        <v>32740</v>
      </c>
      <c r="D317" s="722" t="s">
        <v>1511</v>
      </c>
    </row>
    <row r="318" spans="1:4" ht="14.25">
      <c r="A318" s="719" t="s">
        <v>1053</v>
      </c>
      <c r="B318" s="720">
        <v>2006</v>
      </c>
      <c r="C318" s="721">
        <v>4251.2</v>
      </c>
      <c r="D318" s="722" t="s">
        <v>1512</v>
      </c>
    </row>
    <row r="319" spans="1:4" ht="14.25">
      <c r="A319" s="719" t="s">
        <v>1053</v>
      </c>
      <c r="B319" s="720">
        <v>2007</v>
      </c>
      <c r="C319" s="721">
        <v>4387.7</v>
      </c>
      <c r="D319" s="722" t="s">
        <v>1513</v>
      </c>
    </row>
    <row r="320" spans="1:4" ht="14.25">
      <c r="A320" s="719" t="s">
        <v>1514</v>
      </c>
      <c r="B320" s="720">
        <v>2009</v>
      </c>
      <c r="C320" s="721">
        <v>1597.54</v>
      </c>
      <c r="D320" s="722" t="s">
        <v>1515</v>
      </c>
    </row>
    <row r="321" spans="1:4" ht="14.25">
      <c r="A321" s="719" t="s">
        <v>1516</v>
      </c>
      <c r="B321" s="720">
        <v>2007</v>
      </c>
      <c r="C321" s="721">
        <v>7090.14</v>
      </c>
      <c r="D321" s="722" t="s">
        <v>1517</v>
      </c>
    </row>
    <row r="322" spans="1:4" ht="14.25">
      <c r="A322" s="719" t="s">
        <v>1516</v>
      </c>
      <c r="B322" s="720">
        <v>2007</v>
      </c>
      <c r="C322" s="721">
        <v>5760</v>
      </c>
      <c r="D322" s="722" t="s">
        <v>1518</v>
      </c>
    </row>
    <row r="323" spans="1:4" ht="14.25">
      <c r="A323" s="723" t="s">
        <v>1053</v>
      </c>
      <c r="B323" s="720">
        <v>2006</v>
      </c>
      <c r="C323" s="721">
        <v>2580.81</v>
      </c>
      <c r="D323" s="722" t="s">
        <v>1519</v>
      </c>
    </row>
    <row r="324" spans="1:4" ht="14.25">
      <c r="A324" s="723" t="s">
        <v>1053</v>
      </c>
      <c r="B324" s="720">
        <v>2005</v>
      </c>
      <c r="C324" s="721">
        <v>1800</v>
      </c>
      <c r="D324" s="722" t="s">
        <v>1520</v>
      </c>
    </row>
    <row r="325" spans="1:4" ht="14.25">
      <c r="A325" s="723" t="s">
        <v>1053</v>
      </c>
      <c r="B325" s="720">
        <v>2007</v>
      </c>
      <c r="C325" s="721">
        <v>4387.7</v>
      </c>
      <c r="D325" s="722" t="s">
        <v>1521</v>
      </c>
    </row>
    <row r="326" spans="1:4" ht="14.25">
      <c r="A326" s="719" t="s">
        <v>1522</v>
      </c>
      <c r="B326" s="720">
        <v>2009</v>
      </c>
      <c r="C326" s="721">
        <v>1597.54</v>
      </c>
      <c r="D326" s="722" t="s">
        <v>1523</v>
      </c>
    </row>
    <row r="327" spans="1:4" ht="14.25">
      <c r="A327" s="719" t="s">
        <v>1524</v>
      </c>
      <c r="B327" s="720">
        <v>2007</v>
      </c>
      <c r="C327" s="721">
        <v>22300</v>
      </c>
      <c r="D327" s="722" t="s">
        <v>1525</v>
      </c>
    </row>
    <row r="328" spans="1:4" ht="14.25">
      <c r="A328" s="719" t="s">
        <v>1526</v>
      </c>
      <c r="B328" s="720">
        <v>2007</v>
      </c>
      <c r="C328" s="721">
        <v>996</v>
      </c>
      <c r="D328" s="722" t="s">
        <v>1527</v>
      </c>
    </row>
    <row r="329" spans="1:4" ht="14.25">
      <c r="A329" s="719" t="s">
        <v>1528</v>
      </c>
      <c r="B329" s="720">
        <v>2007</v>
      </c>
      <c r="C329" s="721">
        <v>1987</v>
      </c>
      <c r="D329" s="722" t="s">
        <v>1529</v>
      </c>
    </row>
    <row r="330" spans="1:4" ht="14.25">
      <c r="A330" s="719" t="s">
        <v>1530</v>
      </c>
      <c r="B330" s="720">
        <v>2007</v>
      </c>
      <c r="C330" s="721">
        <v>1779.8</v>
      </c>
      <c r="D330" s="722" t="s">
        <v>1531</v>
      </c>
    </row>
    <row r="331" spans="1:4" ht="14.25">
      <c r="A331" s="719" t="s">
        <v>1187</v>
      </c>
      <c r="B331" s="720">
        <v>2007</v>
      </c>
      <c r="C331" s="721">
        <v>952</v>
      </c>
      <c r="D331" s="722" t="s">
        <v>1532</v>
      </c>
    </row>
    <row r="332" spans="1:4" ht="14.25">
      <c r="A332" s="719" t="s">
        <v>1053</v>
      </c>
      <c r="B332" s="720">
        <v>2008</v>
      </c>
      <c r="C332" s="721">
        <v>2039</v>
      </c>
      <c r="D332" s="722" t="s">
        <v>1533</v>
      </c>
    </row>
    <row r="333" spans="1:4" ht="14.25">
      <c r="A333" s="719" t="s">
        <v>1534</v>
      </c>
      <c r="B333" s="720">
        <v>2007</v>
      </c>
      <c r="C333" s="721">
        <v>2600</v>
      </c>
      <c r="D333" s="722" t="s">
        <v>1535</v>
      </c>
    </row>
    <row r="334" spans="1:4" ht="14.25">
      <c r="A334" s="719" t="s">
        <v>1536</v>
      </c>
      <c r="B334" s="720">
        <v>2006</v>
      </c>
      <c r="C334" s="721">
        <v>950</v>
      </c>
      <c r="D334" s="722" t="s">
        <v>1537</v>
      </c>
    </row>
    <row r="335" spans="1:4" ht="14.25">
      <c r="A335" s="719" t="s">
        <v>1538</v>
      </c>
      <c r="B335" s="720">
        <v>2007</v>
      </c>
      <c r="C335" s="721">
        <v>1499</v>
      </c>
      <c r="D335" s="722" t="s">
        <v>1539</v>
      </c>
    </row>
    <row r="336" spans="1:4" ht="14.25">
      <c r="A336" s="719" t="s">
        <v>1540</v>
      </c>
      <c r="B336" s="720">
        <v>2005</v>
      </c>
      <c r="C336" s="721">
        <v>594.98</v>
      </c>
      <c r="D336" s="722" t="s">
        <v>1541</v>
      </c>
    </row>
    <row r="337" spans="1:4" ht="14.25">
      <c r="A337" s="719" t="s">
        <v>1053</v>
      </c>
      <c r="B337" s="720">
        <v>2007</v>
      </c>
      <c r="C337" s="721">
        <v>3247.89</v>
      </c>
      <c r="D337" s="722" t="s">
        <v>1542</v>
      </c>
    </row>
    <row r="338" spans="1:4" ht="14.25">
      <c r="A338" s="719" t="s">
        <v>1543</v>
      </c>
      <c r="B338" s="720">
        <v>2009</v>
      </c>
      <c r="C338" s="721">
        <v>1844.92</v>
      </c>
      <c r="D338" s="722" t="s">
        <v>1544</v>
      </c>
    </row>
    <row r="339" spans="1:4" ht="14.25">
      <c r="A339" s="719" t="s">
        <v>1545</v>
      </c>
      <c r="B339" s="720">
        <v>2009</v>
      </c>
      <c r="C339" s="721">
        <v>1247</v>
      </c>
      <c r="D339" s="722" t="s">
        <v>1546</v>
      </c>
    </row>
    <row r="340" spans="1:4" ht="14.25">
      <c r="A340" s="719" t="s">
        <v>1053</v>
      </c>
      <c r="B340" s="720">
        <v>2009</v>
      </c>
      <c r="C340" s="721">
        <v>1245.07</v>
      </c>
      <c r="D340" s="722" t="s">
        <v>1547</v>
      </c>
    </row>
    <row r="341" spans="1:4" ht="14.25">
      <c r="A341" s="719" t="s">
        <v>1053</v>
      </c>
      <c r="B341" s="720">
        <v>2009</v>
      </c>
      <c r="C341" s="721">
        <v>1245.07</v>
      </c>
      <c r="D341" s="722" t="s">
        <v>1548</v>
      </c>
    </row>
    <row r="342" spans="1:4" ht="14.25">
      <c r="A342" s="719" t="s">
        <v>1053</v>
      </c>
      <c r="B342" s="720">
        <v>2010</v>
      </c>
      <c r="C342" s="721">
        <v>1425.41</v>
      </c>
      <c r="D342" s="722" t="s">
        <v>1549</v>
      </c>
    </row>
    <row r="343" spans="1:4" ht="14.25">
      <c r="A343" s="719" t="s">
        <v>1053</v>
      </c>
      <c r="B343" s="720">
        <v>2010</v>
      </c>
      <c r="C343" s="721">
        <v>1370.41</v>
      </c>
      <c r="D343" s="722" t="s">
        <v>1550</v>
      </c>
    </row>
    <row r="344" spans="1:4" ht="14.25">
      <c r="A344" s="719" t="s">
        <v>1551</v>
      </c>
      <c r="B344" s="720">
        <v>2009</v>
      </c>
      <c r="C344" s="721">
        <v>1825</v>
      </c>
      <c r="D344" s="722" t="s">
        <v>1552</v>
      </c>
    </row>
    <row r="345" spans="1:4" ht="14.25">
      <c r="A345" s="719" t="s">
        <v>1053</v>
      </c>
      <c r="B345" s="720">
        <v>2009</v>
      </c>
      <c r="C345" s="721">
        <v>1245.07</v>
      </c>
      <c r="D345" s="722" t="s">
        <v>1553</v>
      </c>
    </row>
    <row r="346" spans="1:4" ht="14.25">
      <c r="A346" s="719" t="s">
        <v>1053</v>
      </c>
      <c r="B346" s="720">
        <v>2010</v>
      </c>
      <c r="C346" s="721">
        <v>1370.41</v>
      </c>
      <c r="D346" s="722" t="s">
        <v>1554</v>
      </c>
    </row>
    <row r="347" spans="1:4" ht="14.25">
      <c r="A347" s="719" t="s">
        <v>1551</v>
      </c>
      <c r="B347" s="720">
        <v>2009</v>
      </c>
      <c r="C347" s="721">
        <v>1825</v>
      </c>
      <c r="D347" s="722" t="s">
        <v>1555</v>
      </c>
    </row>
    <row r="348" spans="1:4" ht="14.25">
      <c r="A348" s="719" t="s">
        <v>1556</v>
      </c>
      <c r="B348" s="720">
        <v>2010</v>
      </c>
      <c r="C348" s="721">
        <v>795</v>
      </c>
      <c r="D348" s="722" t="s">
        <v>1557</v>
      </c>
    </row>
    <row r="349" spans="1:4" ht="14.25">
      <c r="A349" s="724"/>
      <c r="B349" s="725"/>
      <c r="C349" s="726" t="s">
        <v>844</v>
      </c>
      <c r="D349" s="727">
        <f>SUM(C317:C348)</f>
        <v>120576.66000000002</v>
      </c>
    </row>
    <row r="350" spans="1:4" ht="14.25">
      <c r="A350" s="110"/>
      <c r="B350" s="211"/>
      <c r="C350" s="213"/>
      <c r="D350" s="214"/>
    </row>
    <row r="351" spans="1:4" ht="14.25">
      <c r="A351" s="110"/>
      <c r="B351" s="211"/>
      <c r="C351" s="215"/>
      <c r="D351" s="216"/>
    </row>
    <row r="352" spans="1:4" ht="14.25">
      <c r="A352" s="110"/>
      <c r="B352" s="211"/>
      <c r="C352" s="212" t="s">
        <v>1257</v>
      </c>
      <c r="D352" s="217">
        <f>D315+D306+D285+D254+D247+D222+D217+D199+D186+D152+D135+D108+D95+D84+D76+D349</f>
        <v>1301354.34</v>
      </c>
    </row>
  </sheetData>
  <sheetProtection/>
  <mergeCells count="1">
    <mergeCell ref="A2:D2"/>
  </mergeCells>
  <printOptions/>
  <pageMargins left="1.57" right="0.7" top="0.75" bottom="0.75" header="0.3" footer="0.3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42.3984375" style="0" customWidth="1"/>
    <col min="2" max="2" width="10.8984375" style="0" bestFit="1" customWidth="1"/>
    <col min="3" max="3" width="19.19921875" style="0" customWidth="1"/>
    <col min="4" max="4" width="40.69921875" style="0" customWidth="1"/>
  </cols>
  <sheetData>
    <row r="1" spans="1:4" ht="14.25">
      <c r="A1" s="6" t="s">
        <v>845</v>
      </c>
      <c r="B1" s="7"/>
      <c r="C1" s="8"/>
      <c r="D1" s="9"/>
    </row>
    <row r="2" spans="1:4" ht="14.25">
      <c r="A2" s="863" t="s">
        <v>279</v>
      </c>
      <c r="B2" s="893"/>
      <c r="C2" s="893"/>
      <c r="D2" s="894"/>
    </row>
    <row r="3" spans="1:4" ht="22.5">
      <c r="A3" s="10" t="s">
        <v>840</v>
      </c>
      <c r="B3" s="11" t="s">
        <v>841</v>
      </c>
      <c r="C3" s="12" t="s">
        <v>842</v>
      </c>
      <c r="D3" s="13" t="s">
        <v>843</v>
      </c>
    </row>
    <row r="4" spans="1:4" ht="14.25">
      <c r="A4" s="14" t="s">
        <v>892</v>
      </c>
      <c r="B4" s="15"/>
      <c r="C4" s="15"/>
      <c r="D4" s="16"/>
    </row>
    <row r="5" spans="1:4" ht="14.25">
      <c r="A5" s="181" t="s">
        <v>846</v>
      </c>
      <c r="B5" s="182">
        <v>2005</v>
      </c>
      <c r="C5" s="31">
        <v>6200</v>
      </c>
      <c r="D5" s="218"/>
    </row>
    <row r="6" spans="1:4" ht="14.25">
      <c r="A6" s="181" t="s">
        <v>846</v>
      </c>
      <c r="B6" s="182">
        <v>2007</v>
      </c>
      <c r="C6" s="31">
        <v>5636.4</v>
      </c>
      <c r="D6" s="218"/>
    </row>
    <row r="7" spans="1:4" ht="14.25">
      <c r="A7" s="181" t="s">
        <v>846</v>
      </c>
      <c r="B7" s="182">
        <v>2007</v>
      </c>
      <c r="C7" s="31">
        <v>5334.45</v>
      </c>
      <c r="D7" s="218"/>
    </row>
    <row r="8" spans="1:4" ht="14.25">
      <c r="A8" s="181" t="s">
        <v>846</v>
      </c>
      <c r="B8" s="182">
        <v>2007</v>
      </c>
      <c r="C8" s="31">
        <v>4229.74</v>
      </c>
      <c r="D8" s="218"/>
    </row>
    <row r="9" spans="1:4" ht="14.25">
      <c r="A9" s="181" t="s">
        <v>846</v>
      </c>
      <c r="B9" s="182">
        <v>2007</v>
      </c>
      <c r="C9" s="31">
        <v>4229.74</v>
      </c>
      <c r="D9" s="218"/>
    </row>
    <row r="10" spans="1:4" ht="14.25">
      <c r="A10" s="181" t="s">
        <v>846</v>
      </c>
      <c r="B10" s="182">
        <v>2007</v>
      </c>
      <c r="C10" s="31">
        <v>5470</v>
      </c>
      <c r="D10" s="218"/>
    </row>
    <row r="11" spans="1:4" ht="14.25">
      <c r="A11" s="181" t="s">
        <v>846</v>
      </c>
      <c r="B11" s="182">
        <v>2009</v>
      </c>
      <c r="C11" s="31">
        <v>5343.59</v>
      </c>
      <c r="D11" s="218"/>
    </row>
    <row r="12" spans="1:4" ht="14.25">
      <c r="A12" s="181" t="s">
        <v>1249</v>
      </c>
      <c r="B12" s="182">
        <v>2006</v>
      </c>
      <c r="C12" s="31">
        <v>7490</v>
      </c>
      <c r="D12" s="218" t="s">
        <v>1071</v>
      </c>
    </row>
    <row r="13" spans="1:4" ht="14.25">
      <c r="A13" s="181" t="s">
        <v>1249</v>
      </c>
      <c r="B13" s="182">
        <v>2007</v>
      </c>
      <c r="C13" s="31">
        <v>7276</v>
      </c>
      <c r="D13" s="218" t="s">
        <v>1071</v>
      </c>
    </row>
    <row r="14" spans="1:4" ht="14.25">
      <c r="A14" s="181" t="s">
        <v>1249</v>
      </c>
      <c r="B14" s="182">
        <v>2008</v>
      </c>
      <c r="C14" s="31">
        <v>3959</v>
      </c>
      <c r="D14" s="218"/>
    </row>
    <row r="15" spans="1:4" s="363" customFormat="1" ht="14.25">
      <c r="A15" s="181" t="s">
        <v>1249</v>
      </c>
      <c r="B15" s="182">
        <v>2009</v>
      </c>
      <c r="C15" s="31">
        <v>3852</v>
      </c>
      <c r="D15" s="218"/>
    </row>
    <row r="16" spans="1:4" s="363" customFormat="1" ht="14.25">
      <c r="A16" s="181" t="s">
        <v>1250</v>
      </c>
      <c r="B16" s="182">
        <v>2009</v>
      </c>
      <c r="C16" s="31">
        <v>570</v>
      </c>
      <c r="D16" s="218"/>
    </row>
    <row r="17" spans="1:4" ht="14.25">
      <c r="A17" s="181" t="s">
        <v>1251</v>
      </c>
      <c r="B17" s="182">
        <v>2007</v>
      </c>
      <c r="C17" s="31">
        <v>1925.99</v>
      </c>
      <c r="D17" s="218"/>
    </row>
    <row r="18" spans="1:4" ht="14.25">
      <c r="A18" s="181" t="s">
        <v>796</v>
      </c>
      <c r="B18" s="182">
        <v>2009</v>
      </c>
      <c r="C18" s="31">
        <v>3035</v>
      </c>
      <c r="D18" s="218"/>
    </row>
    <row r="19" spans="1:4" ht="14.25">
      <c r="A19" s="181" t="s">
        <v>1252</v>
      </c>
      <c r="B19" s="182">
        <v>2007</v>
      </c>
      <c r="C19" s="31">
        <v>3965</v>
      </c>
      <c r="D19" s="218"/>
    </row>
    <row r="20" spans="1:4" ht="14.25">
      <c r="A20" s="181" t="s">
        <v>1253</v>
      </c>
      <c r="B20" s="182">
        <v>2009</v>
      </c>
      <c r="C20" s="31">
        <v>359.9</v>
      </c>
      <c r="D20" s="218"/>
    </row>
    <row r="21" spans="1:4" ht="14.25">
      <c r="A21" s="181" t="s">
        <v>1254</v>
      </c>
      <c r="B21" s="182">
        <v>2008</v>
      </c>
      <c r="C21" s="31">
        <v>5499</v>
      </c>
      <c r="D21" s="218"/>
    </row>
    <row r="22" spans="1:4" ht="14.25">
      <c r="A22" s="181" t="s">
        <v>797</v>
      </c>
      <c r="B22" s="182">
        <v>2009</v>
      </c>
      <c r="C22" s="31">
        <v>6999</v>
      </c>
      <c r="D22" s="218"/>
    </row>
    <row r="23" spans="1:4" ht="14.25">
      <c r="A23" s="122"/>
      <c r="B23" s="20"/>
      <c r="C23" s="109" t="s">
        <v>844</v>
      </c>
      <c r="D23" s="219">
        <f>SUM(C5:C22)</f>
        <v>81374.81</v>
      </c>
    </row>
    <row r="24" spans="1:4" ht="14.25">
      <c r="A24" s="220" t="s">
        <v>1085</v>
      </c>
      <c r="B24" s="221"/>
      <c r="C24" s="221"/>
      <c r="D24" s="222"/>
    </row>
    <row r="25" spans="1:4" ht="14.25">
      <c r="A25" s="122" t="s">
        <v>1255</v>
      </c>
      <c r="B25" s="89">
        <v>2007</v>
      </c>
      <c r="C25" s="56">
        <v>2216</v>
      </c>
      <c r="D25" s="223" t="s">
        <v>1089</v>
      </c>
    </row>
    <row r="26" spans="1:4" ht="14.25">
      <c r="A26" s="122" t="s">
        <v>1256</v>
      </c>
      <c r="B26" s="89">
        <v>2007</v>
      </c>
      <c r="C26" s="56">
        <v>2680</v>
      </c>
      <c r="D26" s="223" t="s">
        <v>1089</v>
      </c>
    </row>
    <row r="27" spans="1:4" ht="14.25">
      <c r="A27" s="224" t="s">
        <v>1261</v>
      </c>
      <c r="B27" s="266">
        <v>2007</v>
      </c>
      <c r="C27" s="225">
        <v>2602</v>
      </c>
      <c r="D27" s="226" t="s">
        <v>1262</v>
      </c>
    </row>
    <row r="28" spans="1:4" ht="14.25">
      <c r="A28" s="134" t="s">
        <v>1263</v>
      </c>
      <c r="B28" s="266">
        <v>2008</v>
      </c>
      <c r="C28" s="80">
        <v>450</v>
      </c>
      <c r="D28" s="227" t="s">
        <v>1264</v>
      </c>
    </row>
    <row r="29" spans="1:4" ht="14.25">
      <c r="A29" s="228"/>
      <c r="B29" s="135"/>
      <c r="C29" s="109" t="s">
        <v>844</v>
      </c>
      <c r="D29" s="229">
        <f>SUM(C25:C28)</f>
        <v>7948</v>
      </c>
    </row>
    <row r="30" spans="1:4" ht="14.25">
      <c r="A30" s="152" t="s">
        <v>963</v>
      </c>
      <c r="B30" s="129"/>
      <c r="C30" s="129"/>
      <c r="D30" s="230"/>
    </row>
    <row r="31" spans="1:4" ht="14.25">
      <c r="A31" s="181" t="s">
        <v>1265</v>
      </c>
      <c r="B31" s="182">
        <v>2005</v>
      </c>
      <c r="C31" s="31">
        <v>1571.99</v>
      </c>
      <c r="D31" s="218"/>
    </row>
    <row r="32" spans="1:4" ht="14.25">
      <c r="A32" s="181" t="s">
        <v>1266</v>
      </c>
      <c r="B32" s="182">
        <v>2006</v>
      </c>
      <c r="C32" s="31">
        <v>2809</v>
      </c>
      <c r="D32" s="218"/>
    </row>
    <row r="33" spans="1:4" ht="14.25">
      <c r="A33" s="181" t="s">
        <v>1267</v>
      </c>
      <c r="B33" s="182">
        <v>2006</v>
      </c>
      <c r="C33" s="31">
        <v>768.99</v>
      </c>
      <c r="D33" s="218"/>
    </row>
    <row r="34" spans="1:4" ht="14.25">
      <c r="A34" s="181" t="s">
        <v>1268</v>
      </c>
      <c r="B34" s="182">
        <v>2008</v>
      </c>
      <c r="C34" s="31">
        <v>2939</v>
      </c>
      <c r="D34" s="218"/>
    </row>
    <row r="35" spans="1:4" ht="14.25">
      <c r="A35" s="122" t="s">
        <v>1269</v>
      </c>
      <c r="B35" s="89">
        <v>2008</v>
      </c>
      <c r="C35" s="231">
        <v>3036.21</v>
      </c>
      <c r="D35" s="218"/>
    </row>
    <row r="36" spans="1:4" ht="14.25">
      <c r="A36" s="122" t="s">
        <v>1270</v>
      </c>
      <c r="B36" s="89">
        <v>2008</v>
      </c>
      <c r="C36" s="231">
        <v>4180</v>
      </c>
      <c r="D36" s="218"/>
    </row>
    <row r="37" spans="1:4" ht="14.25">
      <c r="A37" s="140"/>
      <c r="B37" s="141"/>
      <c r="C37" s="109" t="s">
        <v>844</v>
      </c>
      <c r="D37" s="232">
        <f>SUM(C31:C36)</f>
        <v>15305.189999999999</v>
      </c>
    </row>
    <row r="38" spans="1:4" ht="14.25">
      <c r="A38" s="233" t="s">
        <v>967</v>
      </c>
      <c r="B38" s="234"/>
      <c r="C38" s="234"/>
      <c r="D38" s="235"/>
    </row>
    <row r="39" spans="1:4" ht="33.75">
      <c r="A39" s="50" t="s">
        <v>1271</v>
      </c>
      <c r="B39" s="47">
        <v>2007</v>
      </c>
      <c r="C39" s="2">
        <v>5349</v>
      </c>
      <c r="D39" s="236" t="s">
        <v>1110</v>
      </c>
    </row>
    <row r="40" spans="1:4" ht="14.25">
      <c r="A40" s="50" t="s">
        <v>1272</v>
      </c>
      <c r="B40" s="47">
        <v>2007</v>
      </c>
      <c r="C40" s="2">
        <v>3999</v>
      </c>
      <c r="D40" s="236"/>
    </row>
    <row r="41" spans="1:4" ht="14.25">
      <c r="A41" s="50" t="s">
        <v>1273</v>
      </c>
      <c r="B41" s="47">
        <v>2007</v>
      </c>
      <c r="C41" s="2">
        <v>1328.99</v>
      </c>
      <c r="D41" s="236"/>
    </row>
    <row r="42" spans="1:4" ht="14.25">
      <c r="A42" s="50" t="s">
        <v>846</v>
      </c>
      <c r="B42" s="47">
        <v>2005</v>
      </c>
      <c r="C42" s="2">
        <v>625</v>
      </c>
      <c r="D42" s="236"/>
    </row>
    <row r="43" spans="1:4" ht="14.25">
      <c r="A43" s="50" t="s">
        <v>1274</v>
      </c>
      <c r="B43" s="47">
        <v>2008</v>
      </c>
      <c r="C43" s="2">
        <v>1780</v>
      </c>
      <c r="D43" s="236"/>
    </row>
    <row r="44" spans="1:4" ht="14.25">
      <c r="A44" s="50" t="s">
        <v>1275</v>
      </c>
      <c r="B44" s="47">
        <v>2008</v>
      </c>
      <c r="C44" s="2">
        <v>930</v>
      </c>
      <c r="D44" s="236"/>
    </row>
    <row r="45" spans="1:4" ht="14.25">
      <c r="A45" s="144"/>
      <c r="B45" s="141"/>
      <c r="C45" s="109" t="s">
        <v>844</v>
      </c>
      <c r="D45" s="232">
        <f>SUM(C39:C44)</f>
        <v>14011.99</v>
      </c>
    </row>
    <row r="46" spans="1:4" ht="14.25">
      <c r="A46" s="145" t="s">
        <v>972</v>
      </c>
      <c r="B46" s="146"/>
      <c r="C46" s="146"/>
      <c r="D46" s="237"/>
    </row>
    <row r="47" spans="1:4" ht="14.25">
      <c r="A47" s="181" t="s">
        <v>1276</v>
      </c>
      <c r="B47" s="182">
        <v>2005</v>
      </c>
      <c r="C47" s="31">
        <v>1525</v>
      </c>
      <c r="D47" s="218"/>
    </row>
    <row r="48" spans="1:4" ht="14.25">
      <c r="A48" s="181" t="s">
        <v>1276</v>
      </c>
      <c r="B48" s="182">
        <v>2006</v>
      </c>
      <c r="C48" s="31">
        <v>2198.44</v>
      </c>
      <c r="D48" s="218"/>
    </row>
    <row r="49" spans="1:4" ht="14.25">
      <c r="A49" s="181" t="s">
        <v>1277</v>
      </c>
      <c r="B49" s="182">
        <v>2007</v>
      </c>
      <c r="C49" s="31">
        <v>1780</v>
      </c>
      <c r="D49" s="218"/>
    </row>
    <row r="50" spans="1:4" ht="14.25">
      <c r="A50" s="181" t="s">
        <v>1278</v>
      </c>
      <c r="B50" s="182">
        <v>2008</v>
      </c>
      <c r="C50" s="31">
        <v>1138.42</v>
      </c>
      <c r="D50" s="218"/>
    </row>
    <row r="51" spans="1:4" ht="14.25">
      <c r="A51" s="181" t="s">
        <v>1279</v>
      </c>
      <c r="B51" s="182">
        <v>2008</v>
      </c>
      <c r="C51" s="31">
        <v>1.22</v>
      </c>
      <c r="D51" s="218"/>
    </row>
    <row r="52" spans="1:4" ht="14.25">
      <c r="A52" s="181" t="s">
        <v>1280</v>
      </c>
      <c r="B52" s="182">
        <v>2008</v>
      </c>
      <c r="C52" s="31">
        <v>50</v>
      </c>
      <c r="D52" s="218"/>
    </row>
    <row r="53" spans="1:4" ht="14.25">
      <c r="A53" s="122" t="s">
        <v>1281</v>
      </c>
      <c r="B53" s="182">
        <v>2008</v>
      </c>
      <c r="C53" s="31">
        <v>1780</v>
      </c>
      <c r="D53" s="218"/>
    </row>
    <row r="54" spans="1:4" ht="14.25">
      <c r="A54" s="122" t="s">
        <v>1282</v>
      </c>
      <c r="B54" s="182">
        <v>2008</v>
      </c>
      <c r="C54" s="31">
        <v>930</v>
      </c>
      <c r="D54" s="218"/>
    </row>
    <row r="55" spans="1:4" s="363" customFormat="1" ht="14.25">
      <c r="A55" s="181" t="s">
        <v>1369</v>
      </c>
      <c r="B55" s="182">
        <v>2009</v>
      </c>
      <c r="C55" s="31">
        <v>2558</v>
      </c>
      <c r="D55" s="218" t="s">
        <v>1370</v>
      </c>
    </row>
    <row r="56" spans="1:4" s="363" customFormat="1" ht="22.5">
      <c r="A56" s="181" t="s">
        <v>1371</v>
      </c>
      <c r="B56" s="182">
        <v>2010</v>
      </c>
      <c r="C56" s="31">
        <v>400</v>
      </c>
      <c r="D56" s="236" t="s">
        <v>1372</v>
      </c>
    </row>
    <row r="57" spans="1:4" s="363" customFormat="1" ht="22.5">
      <c r="A57" s="181" t="s">
        <v>28</v>
      </c>
      <c r="B57" s="182">
        <v>2010</v>
      </c>
      <c r="C57" s="31">
        <v>300</v>
      </c>
      <c r="D57" s="236" t="s">
        <v>1373</v>
      </c>
    </row>
    <row r="58" spans="1:4" ht="14.25">
      <c r="A58" s="150"/>
      <c r="B58" s="141"/>
      <c r="C58" s="109" t="s">
        <v>844</v>
      </c>
      <c r="D58" s="238">
        <f>SUM(C47:C57)</f>
        <v>12661.080000000002</v>
      </c>
    </row>
    <row r="59" spans="1:4" ht="14.25">
      <c r="A59" s="152" t="s">
        <v>987</v>
      </c>
      <c r="B59" s="129"/>
      <c r="C59" s="129"/>
      <c r="D59" s="230"/>
    </row>
    <row r="60" spans="1:4" ht="14.25">
      <c r="A60" s="239" t="s">
        <v>1283</v>
      </c>
      <c r="B60" s="240">
        <v>2006</v>
      </c>
      <c r="C60" s="241">
        <v>1850</v>
      </c>
      <c r="D60" s="218"/>
    </row>
    <row r="61" spans="1:4" ht="14.25">
      <c r="A61" s="181" t="s">
        <v>1284</v>
      </c>
      <c r="B61" s="182">
        <v>2008</v>
      </c>
      <c r="C61" s="31">
        <v>1780</v>
      </c>
      <c r="D61" s="218"/>
    </row>
    <row r="62" spans="1:4" ht="14.25">
      <c r="A62" s="181" t="s">
        <v>1285</v>
      </c>
      <c r="B62" s="182">
        <v>2008</v>
      </c>
      <c r="C62" s="31">
        <v>930</v>
      </c>
      <c r="D62" s="218"/>
    </row>
    <row r="63" spans="1:4" ht="14.25">
      <c r="A63" s="181" t="s">
        <v>1286</v>
      </c>
      <c r="B63" s="182">
        <v>2008</v>
      </c>
      <c r="C63" s="31">
        <v>2454.01</v>
      </c>
      <c r="D63" s="218"/>
    </row>
    <row r="64" spans="1:4" ht="14.25">
      <c r="A64" s="181" t="s">
        <v>1287</v>
      </c>
      <c r="B64" s="182">
        <v>2008</v>
      </c>
      <c r="C64" s="31">
        <v>189.99</v>
      </c>
      <c r="D64" s="218"/>
    </row>
    <row r="65" spans="1:4" ht="14.25">
      <c r="A65" s="181" t="s">
        <v>1212</v>
      </c>
      <c r="B65" s="182">
        <v>2008</v>
      </c>
      <c r="C65" s="31">
        <v>868.9</v>
      </c>
      <c r="D65" s="218"/>
    </row>
    <row r="66" spans="1:4" ht="14.25">
      <c r="A66" s="181" t="s">
        <v>1288</v>
      </c>
      <c r="B66" s="182">
        <v>2008</v>
      </c>
      <c r="C66" s="31">
        <v>115.5</v>
      </c>
      <c r="D66" s="218"/>
    </row>
    <row r="67" spans="1:4" ht="14.25">
      <c r="A67" s="181" t="s">
        <v>1289</v>
      </c>
      <c r="B67" s="182">
        <v>2008</v>
      </c>
      <c r="C67" s="31">
        <v>135.1</v>
      </c>
      <c r="D67" s="218"/>
    </row>
    <row r="68" spans="1:4" ht="14.25">
      <c r="A68" s="181" t="s">
        <v>1290</v>
      </c>
      <c r="B68" s="182">
        <v>2008</v>
      </c>
      <c r="C68" s="31">
        <v>129</v>
      </c>
      <c r="D68" s="218"/>
    </row>
    <row r="69" spans="1:4" ht="14.25">
      <c r="A69" s="150"/>
      <c r="B69" s="141"/>
      <c r="C69" s="109" t="s">
        <v>844</v>
      </c>
      <c r="D69" s="238">
        <f>SUM(C60:C68)</f>
        <v>8452.5</v>
      </c>
    </row>
    <row r="70" spans="1:4" ht="14.25">
      <c r="A70" s="152" t="s">
        <v>1002</v>
      </c>
      <c r="B70" s="129"/>
      <c r="C70" s="129"/>
      <c r="D70" s="230"/>
    </row>
    <row r="71" spans="1:4" ht="14.25">
      <c r="A71" s="181" t="s">
        <v>1291</v>
      </c>
      <c r="B71" s="182">
        <v>2005</v>
      </c>
      <c r="C71" s="31">
        <v>1675.06</v>
      </c>
      <c r="D71" s="218"/>
    </row>
    <row r="72" spans="1:4" ht="14.25">
      <c r="A72" s="181" t="s">
        <v>1291</v>
      </c>
      <c r="B72" s="182">
        <v>2005</v>
      </c>
      <c r="C72" s="31">
        <v>1675.06</v>
      </c>
      <c r="D72" s="218"/>
    </row>
    <row r="73" spans="1:4" ht="14.25">
      <c r="A73" s="181" t="s">
        <v>1292</v>
      </c>
      <c r="B73" s="182">
        <v>2005</v>
      </c>
      <c r="C73" s="31">
        <v>3050</v>
      </c>
      <c r="D73" s="218"/>
    </row>
    <row r="74" spans="1:4" ht="14.25">
      <c r="A74" s="181" t="s">
        <v>1293</v>
      </c>
      <c r="B74" s="182">
        <v>2005</v>
      </c>
      <c r="C74" s="31">
        <v>4800</v>
      </c>
      <c r="D74" s="218"/>
    </row>
    <row r="75" spans="1:4" ht="14.25">
      <c r="A75" s="181" t="s">
        <v>1294</v>
      </c>
      <c r="B75" s="182">
        <v>2005</v>
      </c>
      <c r="C75" s="31">
        <v>566</v>
      </c>
      <c r="D75" s="218"/>
    </row>
    <row r="76" spans="1:4" ht="14.25">
      <c r="A76" s="181" t="s">
        <v>1295</v>
      </c>
      <c r="B76" s="182">
        <v>2005</v>
      </c>
      <c r="C76" s="31">
        <v>517</v>
      </c>
      <c r="D76" s="218"/>
    </row>
    <row r="77" spans="1:4" ht="14.25">
      <c r="A77" s="181" t="s">
        <v>1295</v>
      </c>
      <c r="B77" s="182">
        <v>2005</v>
      </c>
      <c r="C77" s="31">
        <v>517</v>
      </c>
      <c r="D77" s="218"/>
    </row>
    <row r="78" spans="1:4" ht="14.25">
      <c r="A78" s="181" t="s">
        <v>1296</v>
      </c>
      <c r="B78" s="182">
        <v>2005</v>
      </c>
      <c r="C78" s="31">
        <v>467.21</v>
      </c>
      <c r="D78" s="218"/>
    </row>
    <row r="79" spans="1:4" ht="14.25">
      <c r="A79" s="181" t="s">
        <v>1297</v>
      </c>
      <c r="B79" s="182">
        <v>2005</v>
      </c>
      <c r="C79" s="31">
        <v>770.49</v>
      </c>
      <c r="D79" s="218"/>
    </row>
    <row r="80" spans="1:4" ht="14.25">
      <c r="A80" s="181" t="s">
        <v>1298</v>
      </c>
      <c r="B80" s="182">
        <v>2006</v>
      </c>
      <c r="C80" s="31">
        <v>2213</v>
      </c>
      <c r="D80" s="218"/>
    </row>
    <row r="81" spans="1:4" ht="14.25">
      <c r="A81" s="181" t="s">
        <v>1298</v>
      </c>
      <c r="B81" s="182">
        <v>2006</v>
      </c>
      <c r="C81" s="31">
        <v>2213</v>
      </c>
      <c r="D81" s="218"/>
    </row>
    <row r="82" spans="1:4" ht="22.5">
      <c r="A82" s="50" t="s">
        <v>1299</v>
      </c>
      <c r="B82" s="47">
        <v>2006</v>
      </c>
      <c r="C82" s="2">
        <v>2868.85</v>
      </c>
      <c r="D82" s="236"/>
    </row>
    <row r="83" spans="1:4" ht="14.25">
      <c r="A83" s="50" t="s">
        <v>1300</v>
      </c>
      <c r="B83" s="47">
        <v>2006</v>
      </c>
      <c r="C83" s="2">
        <v>2204.92</v>
      </c>
      <c r="D83" s="236"/>
    </row>
    <row r="84" spans="1:4" ht="22.5">
      <c r="A84" s="50" t="s">
        <v>1301</v>
      </c>
      <c r="B84" s="47">
        <v>2006</v>
      </c>
      <c r="C84" s="2">
        <v>2601.18</v>
      </c>
      <c r="D84" s="236"/>
    </row>
    <row r="85" spans="1:4" ht="14.25">
      <c r="A85" s="50" t="s">
        <v>1302</v>
      </c>
      <c r="B85" s="47">
        <v>2007</v>
      </c>
      <c r="C85" s="2">
        <v>647.54</v>
      </c>
      <c r="D85" s="236"/>
    </row>
    <row r="86" spans="1:4" ht="14.25">
      <c r="A86" s="50" t="s">
        <v>1303</v>
      </c>
      <c r="B86" s="47">
        <v>2007</v>
      </c>
      <c r="C86" s="2">
        <v>566.4</v>
      </c>
      <c r="D86" s="236"/>
    </row>
    <row r="87" spans="1:4" ht="14.25">
      <c r="A87" s="50" t="s">
        <v>1304</v>
      </c>
      <c r="B87" s="47">
        <v>2005</v>
      </c>
      <c r="C87" s="2">
        <v>4813.4</v>
      </c>
      <c r="D87" s="236"/>
    </row>
    <row r="88" spans="1:4" ht="14.25">
      <c r="A88" s="50" t="s">
        <v>1305</v>
      </c>
      <c r="B88" s="47">
        <v>2007</v>
      </c>
      <c r="C88" s="2">
        <v>655.74</v>
      </c>
      <c r="D88" s="236"/>
    </row>
    <row r="89" spans="1:4" ht="14.25">
      <c r="A89" s="50" t="s">
        <v>1306</v>
      </c>
      <c r="B89" s="47">
        <v>2007</v>
      </c>
      <c r="C89" s="2">
        <v>1752.46</v>
      </c>
      <c r="D89" s="236"/>
    </row>
    <row r="90" spans="1:4" ht="22.5">
      <c r="A90" s="50" t="s">
        <v>1307</v>
      </c>
      <c r="B90" s="47">
        <v>2007</v>
      </c>
      <c r="C90" s="2">
        <v>1995.9</v>
      </c>
      <c r="D90" s="236"/>
    </row>
    <row r="91" spans="1:4" ht="14.25">
      <c r="A91" s="160" t="s">
        <v>1160</v>
      </c>
      <c r="B91" s="47">
        <v>2007</v>
      </c>
      <c r="C91" s="2">
        <v>245.08</v>
      </c>
      <c r="D91" s="236"/>
    </row>
    <row r="92" spans="1:4" ht="14.25">
      <c r="A92" s="160" t="s">
        <v>1308</v>
      </c>
      <c r="B92" s="47">
        <v>2008</v>
      </c>
      <c r="C92" s="2">
        <v>400</v>
      </c>
      <c r="D92" s="236"/>
    </row>
    <row r="93" spans="1:4" ht="14.25">
      <c r="A93" s="160" t="s">
        <v>1309</v>
      </c>
      <c r="B93" s="47">
        <v>2008</v>
      </c>
      <c r="C93" s="2">
        <v>369</v>
      </c>
      <c r="D93" s="236"/>
    </row>
    <row r="94" spans="1:4" ht="14.25">
      <c r="A94" s="160" t="s">
        <v>1310</v>
      </c>
      <c r="B94" s="47">
        <v>2008</v>
      </c>
      <c r="C94" s="2">
        <v>199</v>
      </c>
      <c r="D94" s="236"/>
    </row>
    <row r="95" spans="1:4" ht="14.25">
      <c r="A95" s="160" t="s">
        <v>1311</v>
      </c>
      <c r="B95" s="47">
        <v>2008</v>
      </c>
      <c r="C95" s="2">
        <v>522</v>
      </c>
      <c r="D95" s="236"/>
    </row>
    <row r="96" spans="1:4" ht="14.25">
      <c r="A96" s="160" t="s">
        <v>1312</v>
      </c>
      <c r="B96" s="47">
        <v>2009</v>
      </c>
      <c r="C96" s="2">
        <v>399</v>
      </c>
      <c r="D96" s="236"/>
    </row>
    <row r="97" spans="1:4" ht="14.25">
      <c r="A97" s="160" t="s">
        <v>1312</v>
      </c>
      <c r="B97" s="47">
        <v>2009</v>
      </c>
      <c r="C97" s="2">
        <v>399</v>
      </c>
      <c r="D97" s="236"/>
    </row>
    <row r="98" spans="1:4" ht="14.25">
      <c r="A98" s="160" t="s">
        <v>1313</v>
      </c>
      <c r="B98" s="47">
        <v>2009</v>
      </c>
      <c r="C98" s="2">
        <v>699</v>
      </c>
      <c r="D98" s="236"/>
    </row>
    <row r="99" spans="1:4" ht="14.25">
      <c r="A99" s="160" t="s">
        <v>1314</v>
      </c>
      <c r="B99" s="47">
        <v>2009</v>
      </c>
      <c r="C99" s="2">
        <v>832</v>
      </c>
      <c r="D99" s="236"/>
    </row>
    <row r="100" spans="1:4" ht="14.25">
      <c r="A100" s="160" t="s">
        <v>1315</v>
      </c>
      <c r="B100" s="47">
        <v>2009</v>
      </c>
      <c r="C100" s="2">
        <v>1848.8</v>
      </c>
      <c r="D100" s="236"/>
    </row>
    <row r="101" spans="1:4" ht="14.25">
      <c r="A101" s="160" t="s">
        <v>1315</v>
      </c>
      <c r="B101" s="47">
        <v>2009</v>
      </c>
      <c r="C101" s="2">
        <v>1848.8</v>
      </c>
      <c r="D101" s="236"/>
    </row>
    <row r="102" spans="1:4" ht="14.25">
      <c r="A102" s="242" t="s">
        <v>1316</v>
      </c>
      <c r="B102" s="47">
        <v>2009</v>
      </c>
      <c r="C102" s="2">
        <v>462</v>
      </c>
      <c r="D102" s="236"/>
    </row>
    <row r="103" spans="1:4" s="363" customFormat="1" ht="14.25">
      <c r="A103" s="392" t="s">
        <v>1338</v>
      </c>
      <c r="B103" s="47">
        <v>2010</v>
      </c>
      <c r="C103" s="2">
        <v>1289</v>
      </c>
      <c r="D103" s="236"/>
    </row>
    <row r="104" spans="1:4" s="363" customFormat="1" ht="14.25">
      <c r="A104" s="392" t="s">
        <v>1339</v>
      </c>
      <c r="B104" s="47">
        <v>2010</v>
      </c>
      <c r="C104" s="2">
        <v>1070.71</v>
      </c>
      <c r="D104" s="236"/>
    </row>
    <row r="105" spans="1:4" s="363" customFormat="1" ht="14.25">
      <c r="A105" s="392" t="s">
        <v>1340</v>
      </c>
      <c r="B105" s="47">
        <v>2010</v>
      </c>
      <c r="C105" s="2">
        <v>598</v>
      </c>
      <c r="D105" s="236"/>
    </row>
    <row r="106" spans="1:4" ht="14.25">
      <c r="A106" s="150"/>
      <c r="B106" s="141"/>
      <c r="C106" s="109" t="s">
        <v>844</v>
      </c>
      <c r="D106" s="232">
        <f>SUM(C71:C105)</f>
        <v>47751.600000000006</v>
      </c>
    </row>
    <row r="107" spans="1:4" ht="14.25">
      <c r="A107" s="243" t="s">
        <v>1006</v>
      </c>
      <c r="B107" s="244"/>
      <c r="C107" s="244"/>
      <c r="D107" s="245"/>
    </row>
    <row r="108" spans="1:4" ht="14.25">
      <c r="A108" s="246" t="s">
        <v>1317</v>
      </c>
      <c r="B108" s="247">
        <v>2007</v>
      </c>
      <c r="C108" s="248">
        <v>817</v>
      </c>
      <c r="D108" s="249"/>
    </row>
    <row r="109" spans="1:4" ht="14.25">
      <c r="A109" s="246" t="s">
        <v>1318</v>
      </c>
      <c r="B109" s="247">
        <v>2008</v>
      </c>
      <c r="C109" s="248">
        <v>572.95</v>
      </c>
      <c r="D109" s="249"/>
    </row>
    <row r="110" spans="1:3" ht="14.25">
      <c r="A110" s="246" t="s">
        <v>59</v>
      </c>
      <c r="B110" s="247">
        <v>2009</v>
      </c>
      <c r="C110" s="248">
        <v>868.03</v>
      </c>
    </row>
    <row r="111" spans="1:4" ht="14.25">
      <c r="A111" s="169"/>
      <c r="B111" s="170"/>
      <c r="C111" s="250" t="s">
        <v>844</v>
      </c>
      <c r="D111" s="251">
        <f>SUM(C108:C110)</f>
        <v>2257.98</v>
      </c>
    </row>
    <row r="112" spans="1:4" ht="14.25">
      <c r="A112" s="145" t="s">
        <v>1010</v>
      </c>
      <c r="B112" s="146"/>
      <c r="C112" s="146"/>
      <c r="D112" s="218"/>
    </row>
    <row r="113" spans="1:4" ht="14.25">
      <c r="A113" s="181" t="s">
        <v>1319</v>
      </c>
      <c r="B113" s="182">
        <v>2005</v>
      </c>
      <c r="C113" s="31">
        <v>2999</v>
      </c>
      <c r="D113" s="218"/>
    </row>
    <row r="114" spans="1:4" ht="14.25">
      <c r="A114" s="181" t="s">
        <v>1320</v>
      </c>
      <c r="B114" s="182">
        <v>2007</v>
      </c>
      <c r="C114" s="31">
        <v>3940</v>
      </c>
      <c r="D114" s="218"/>
    </row>
    <row r="115" spans="1:4" ht="14.25">
      <c r="A115" s="181" t="s">
        <v>1321</v>
      </c>
      <c r="B115" s="182">
        <v>2005</v>
      </c>
      <c r="C115" s="31">
        <v>2700</v>
      </c>
      <c r="D115" s="218"/>
    </row>
    <row r="116" spans="1:4" ht="14.25">
      <c r="A116" s="181" t="s">
        <v>1275</v>
      </c>
      <c r="B116" s="182">
        <v>2008</v>
      </c>
      <c r="C116" s="31">
        <v>930</v>
      </c>
      <c r="D116" s="218"/>
    </row>
    <row r="117" spans="1:4" ht="14.25">
      <c r="A117" s="181" t="s">
        <v>1274</v>
      </c>
      <c r="B117" s="182">
        <v>2008</v>
      </c>
      <c r="C117" s="31">
        <v>1780</v>
      </c>
      <c r="D117" s="5"/>
    </row>
    <row r="118" spans="1:4" ht="14.25">
      <c r="A118" s="181" t="s">
        <v>671</v>
      </c>
      <c r="B118" s="182">
        <v>2008</v>
      </c>
      <c r="C118" s="31">
        <v>700</v>
      </c>
      <c r="D118" s="5"/>
    </row>
    <row r="119" spans="1:4" ht="14.25">
      <c r="A119" s="140"/>
      <c r="B119" s="141"/>
      <c r="C119" s="109" t="s">
        <v>844</v>
      </c>
      <c r="D119" s="232">
        <f>SUM(C113:C118)</f>
        <v>13049</v>
      </c>
    </row>
    <row r="120" spans="1:3" ht="14.25">
      <c r="A120" s="152" t="s">
        <v>1015</v>
      </c>
      <c r="B120" s="129"/>
      <c r="C120" s="129"/>
    </row>
    <row r="121" spans="1:4" ht="14.25">
      <c r="A121" s="181" t="s">
        <v>1322</v>
      </c>
      <c r="B121" s="182">
        <v>2006</v>
      </c>
      <c r="C121" s="252">
        <v>4650</v>
      </c>
      <c r="D121" s="218"/>
    </row>
    <row r="122" spans="1:4" ht="14.25">
      <c r="A122" s="181" t="s">
        <v>1323</v>
      </c>
      <c r="B122" s="182">
        <v>2008</v>
      </c>
      <c r="C122" s="253">
        <v>4180</v>
      </c>
      <c r="D122" s="218"/>
    </row>
    <row r="123" spans="1:4" ht="14.25">
      <c r="A123" s="181" t="s">
        <v>1322</v>
      </c>
      <c r="B123" s="182">
        <v>2009</v>
      </c>
      <c r="C123" s="253">
        <v>2500</v>
      </c>
      <c r="D123" s="218"/>
    </row>
    <row r="124" spans="1:4" ht="14.25">
      <c r="A124" s="181" t="s">
        <v>1322</v>
      </c>
      <c r="B124" s="182">
        <v>2006</v>
      </c>
      <c r="C124" s="31">
        <v>4650</v>
      </c>
      <c r="D124" s="218"/>
    </row>
    <row r="125" spans="1:4" ht="14.25">
      <c r="A125" s="140"/>
      <c r="B125" s="141"/>
      <c r="C125" s="109" t="s">
        <v>844</v>
      </c>
      <c r="D125" s="431">
        <f>SUM(C121:C124)</f>
        <v>15980</v>
      </c>
    </row>
    <row r="126" spans="1:4" ht="14.25">
      <c r="A126" s="176" t="s">
        <v>1020</v>
      </c>
      <c r="B126" s="254"/>
      <c r="C126" s="254"/>
      <c r="D126" s="255"/>
    </row>
    <row r="127" spans="1:4" ht="14.25">
      <c r="A127" s="181" t="s">
        <v>1216</v>
      </c>
      <c r="B127" s="182">
        <v>2005</v>
      </c>
      <c r="C127" s="31">
        <v>3500</v>
      </c>
      <c r="D127" s="218"/>
    </row>
    <row r="128" spans="1:4" ht="14.25">
      <c r="A128" s="149" t="s">
        <v>1324</v>
      </c>
      <c r="B128" s="21">
        <v>2005</v>
      </c>
      <c r="C128" s="256">
        <v>1572.58</v>
      </c>
      <c r="D128" s="223"/>
    </row>
    <row r="129" spans="1:4" ht="14.25">
      <c r="A129" s="149" t="s">
        <v>1325</v>
      </c>
      <c r="B129" s="21">
        <v>2006</v>
      </c>
      <c r="C129" s="256">
        <v>3070</v>
      </c>
      <c r="D129" s="223"/>
    </row>
    <row r="130" spans="1:4" ht="14.25">
      <c r="A130" s="181" t="s">
        <v>1326</v>
      </c>
      <c r="B130" s="182">
        <v>2008</v>
      </c>
      <c r="C130" s="31">
        <v>3281.8</v>
      </c>
      <c r="D130" s="218"/>
    </row>
    <row r="131" spans="1:4" ht="14.25">
      <c r="A131" s="239" t="s">
        <v>1327</v>
      </c>
      <c r="B131" s="240">
        <v>2008</v>
      </c>
      <c r="C131" s="31">
        <v>2629</v>
      </c>
      <c r="D131" s="218"/>
    </row>
    <row r="132" spans="1:4" ht="14.25">
      <c r="A132" s="239" t="s">
        <v>1328</v>
      </c>
      <c r="B132" s="240">
        <v>2008</v>
      </c>
      <c r="C132" s="31">
        <v>1780</v>
      </c>
      <c r="D132" s="218"/>
    </row>
    <row r="133" spans="1:4" ht="14.25">
      <c r="A133" s="239" t="s">
        <v>1329</v>
      </c>
      <c r="B133" s="240">
        <v>2008</v>
      </c>
      <c r="C133" s="31">
        <v>930</v>
      </c>
      <c r="D133" s="218"/>
    </row>
    <row r="134" spans="1:4" ht="14.25">
      <c r="A134" s="181" t="s">
        <v>1330</v>
      </c>
      <c r="B134" s="182">
        <v>2008</v>
      </c>
      <c r="C134" s="31">
        <v>290</v>
      </c>
      <c r="D134" s="218"/>
    </row>
    <row r="135" spans="1:4" ht="14.25">
      <c r="A135" s="181" t="s">
        <v>1331</v>
      </c>
      <c r="B135" s="182">
        <v>2008</v>
      </c>
      <c r="C135" s="31">
        <v>1110</v>
      </c>
      <c r="D135" s="218"/>
    </row>
    <row r="136" spans="1:4" ht="14.25">
      <c r="A136" s="181" t="s">
        <v>1332</v>
      </c>
      <c r="B136" s="182">
        <v>2009</v>
      </c>
      <c r="C136" s="31">
        <v>5100</v>
      </c>
      <c r="D136" s="218"/>
    </row>
    <row r="137" spans="1:4" s="363" customFormat="1" ht="14.25">
      <c r="A137" s="396" t="s">
        <v>846</v>
      </c>
      <c r="B137" s="397">
        <v>2009</v>
      </c>
      <c r="C137" s="398">
        <v>1999.99</v>
      </c>
      <c r="D137" s="336"/>
    </row>
    <row r="138" spans="1:4" ht="15" thickBot="1">
      <c r="A138" s="185"/>
      <c r="B138" s="186"/>
      <c r="C138" s="257" t="s">
        <v>844</v>
      </c>
      <c r="D138" s="258">
        <f>SUM(C127:C137)</f>
        <v>25263.370000000003</v>
      </c>
    </row>
    <row r="139" spans="1:4" ht="14.25">
      <c r="A139" s="152" t="s">
        <v>1040</v>
      </c>
      <c r="B139" s="129"/>
      <c r="C139" s="129"/>
      <c r="D139" s="230"/>
    </row>
    <row r="140" spans="1:4" ht="14.25">
      <c r="A140" s="122" t="s">
        <v>1333</v>
      </c>
      <c r="B140" s="89" t="s">
        <v>769</v>
      </c>
      <c r="C140" s="259">
        <v>3450.22</v>
      </c>
      <c r="D140" s="223"/>
    </row>
    <row r="141" spans="1:4" ht="14.25">
      <c r="A141" s="122" t="s">
        <v>1319</v>
      </c>
      <c r="B141" s="89" t="s">
        <v>1334</v>
      </c>
      <c r="C141" s="259">
        <v>2443</v>
      </c>
      <c r="D141" s="223"/>
    </row>
    <row r="142" spans="1:4" ht="14.25">
      <c r="A142" s="122"/>
      <c r="B142" s="89"/>
      <c r="C142" s="259">
        <v>688</v>
      </c>
      <c r="D142" s="223"/>
    </row>
    <row r="143" spans="1:4" ht="14.25">
      <c r="A143" s="140"/>
      <c r="B143" s="141"/>
      <c r="C143" s="109" t="s">
        <v>844</v>
      </c>
      <c r="D143" s="232">
        <f>SUM(C140:C142)</f>
        <v>6581.219999999999</v>
      </c>
    </row>
    <row r="144" spans="1:4" ht="14.25">
      <c r="A144" s="220" t="s">
        <v>1217</v>
      </c>
      <c r="B144" s="221"/>
      <c r="C144" s="221"/>
      <c r="D144" s="222"/>
    </row>
    <row r="145" spans="1:4" ht="14.25">
      <c r="A145" s="181" t="s">
        <v>1141</v>
      </c>
      <c r="B145" s="182">
        <v>2005</v>
      </c>
      <c r="C145" s="31">
        <v>1661</v>
      </c>
      <c r="D145" s="260"/>
    </row>
    <row r="146" spans="1:4" ht="14.25">
      <c r="A146" s="181" t="s">
        <v>846</v>
      </c>
      <c r="B146" s="182">
        <v>2006</v>
      </c>
      <c r="C146" s="31">
        <v>3794.66</v>
      </c>
      <c r="D146" s="260"/>
    </row>
    <row r="147" spans="1:4" ht="14.25">
      <c r="A147" s="181" t="s">
        <v>846</v>
      </c>
      <c r="B147" s="182">
        <v>2008</v>
      </c>
      <c r="C147" s="31">
        <v>3500</v>
      </c>
      <c r="D147" s="260"/>
    </row>
    <row r="148" spans="1:4" ht="14.25">
      <c r="A148" s="181" t="s">
        <v>1319</v>
      </c>
      <c r="B148" s="182">
        <v>2008</v>
      </c>
      <c r="C148" s="31">
        <v>2120.99</v>
      </c>
      <c r="D148" s="260"/>
    </row>
    <row r="149" spans="1:4" ht="14.25">
      <c r="A149" s="181" t="s">
        <v>846</v>
      </c>
      <c r="B149" s="182">
        <v>2008</v>
      </c>
      <c r="C149" s="31">
        <v>2600</v>
      </c>
      <c r="D149" s="260"/>
    </row>
    <row r="150" spans="1:4" ht="14.25">
      <c r="A150" s="181" t="s">
        <v>846</v>
      </c>
      <c r="B150" s="182">
        <v>2009</v>
      </c>
      <c r="C150" s="31">
        <v>3400</v>
      </c>
      <c r="D150" s="260"/>
    </row>
    <row r="151" spans="1:4" ht="14.25">
      <c r="A151" s="181" t="s">
        <v>1141</v>
      </c>
      <c r="B151" s="182">
        <v>2009</v>
      </c>
      <c r="C151" s="31">
        <v>1180</v>
      </c>
      <c r="D151" s="260"/>
    </row>
    <row r="152" spans="1:4" s="363" customFormat="1" ht="14.25">
      <c r="A152" s="181" t="s">
        <v>846</v>
      </c>
      <c r="B152" s="182">
        <v>2009</v>
      </c>
      <c r="C152" s="31">
        <v>2998</v>
      </c>
      <c r="D152" s="260"/>
    </row>
    <row r="153" spans="1:4" ht="14.25">
      <c r="A153" s="122"/>
      <c r="B153" s="20" t="s">
        <v>844</v>
      </c>
      <c r="C153" s="109" t="s">
        <v>844</v>
      </c>
      <c r="D153" s="219">
        <f>SUM(C145:C152)</f>
        <v>21254.65</v>
      </c>
    </row>
    <row r="154" spans="1:4" ht="14.25">
      <c r="A154" s="205" t="s">
        <v>836</v>
      </c>
      <c r="B154" s="206"/>
      <c r="C154" s="206"/>
      <c r="D154" s="261"/>
    </row>
    <row r="155" spans="1:4" ht="14.25">
      <c r="A155" s="181" t="s">
        <v>1141</v>
      </c>
      <c r="B155" s="182">
        <v>2005</v>
      </c>
      <c r="C155" s="31">
        <v>703.28</v>
      </c>
      <c r="D155" s="218"/>
    </row>
    <row r="156" spans="1:4" s="363" customFormat="1" ht="14.25">
      <c r="A156" s="181" t="s">
        <v>1244</v>
      </c>
      <c r="B156" s="182">
        <v>2009</v>
      </c>
      <c r="C156" s="31">
        <v>2357.91</v>
      </c>
      <c r="D156" s="218"/>
    </row>
    <row r="157" spans="1:4" s="363" customFormat="1" ht="14.25">
      <c r="A157" s="181" t="s">
        <v>818</v>
      </c>
      <c r="B157" s="182">
        <v>2010</v>
      </c>
      <c r="C157" s="31">
        <v>805.78</v>
      </c>
      <c r="D157" s="393" t="s">
        <v>813</v>
      </c>
    </row>
    <row r="158" spans="1:4" ht="14.25">
      <c r="A158" s="181" t="s">
        <v>819</v>
      </c>
      <c r="B158" s="182">
        <v>2010</v>
      </c>
      <c r="C158" s="31">
        <v>2442.7</v>
      </c>
      <c r="D158" s="393" t="s">
        <v>813</v>
      </c>
    </row>
    <row r="159" spans="1:4" ht="14.25">
      <c r="A159" s="150"/>
      <c r="B159" s="141"/>
      <c r="C159" s="109" t="s">
        <v>844</v>
      </c>
      <c r="D159" s="232">
        <f>SUM(C155:C158)</f>
        <v>6309.669999999999</v>
      </c>
    </row>
    <row r="160" spans="1:4" ht="14.25">
      <c r="A160" s="716" t="s">
        <v>1374</v>
      </c>
      <c r="B160" s="716"/>
      <c r="C160" s="716"/>
      <c r="D160" s="716"/>
    </row>
    <row r="161" spans="1:4" ht="14.25">
      <c r="A161" s="719" t="s">
        <v>1558</v>
      </c>
      <c r="B161" s="720">
        <v>2005</v>
      </c>
      <c r="C161" s="728">
        <v>3427.01</v>
      </c>
      <c r="D161" s="722" t="s">
        <v>1559</v>
      </c>
    </row>
    <row r="162" spans="1:4" ht="14.25">
      <c r="A162" s="719" t="s">
        <v>1321</v>
      </c>
      <c r="B162" s="720">
        <v>2008</v>
      </c>
      <c r="C162" s="728">
        <v>4572</v>
      </c>
      <c r="D162" s="722" t="s">
        <v>1560</v>
      </c>
    </row>
    <row r="163" spans="1:4" ht="14.25">
      <c r="A163" s="719" t="s">
        <v>1561</v>
      </c>
      <c r="B163" s="720">
        <v>2009</v>
      </c>
      <c r="C163" s="728">
        <v>2700.82</v>
      </c>
      <c r="D163" s="722" t="s">
        <v>1562</v>
      </c>
    </row>
    <row r="164" spans="1:4" ht="14.25">
      <c r="A164" s="719" t="s">
        <v>1563</v>
      </c>
      <c r="B164" s="720">
        <v>2009</v>
      </c>
      <c r="C164" s="721">
        <v>2408.19</v>
      </c>
      <c r="D164" s="722" t="s">
        <v>1564</v>
      </c>
    </row>
    <row r="165" spans="1:4" ht="14.25">
      <c r="A165" s="719" t="s">
        <v>1565</v>
      </c>
      <c r="B165" s="720">
        <v>2009</v>
      </c>
      <c r="C165" s="721">
        <v>2408.19</v>
      </c>
      <c r="D165" s="722" t="s">
        <v>1566</v>
      </c>
    </row>
    <row r="166" spans="1:4" ht="14.25">
      <c r="A166" s="729"/>
      <c r="B166" s="141"/>
      <c r="C166" s="109" t="s">
        <v>844</v>
      </c>
      <c r="D166" s="730">
        <f>SUM(C161:C165)</f>
        <v>15516.210000000001</v>
      </c>
    </row>
    <row r="167" spans="1:4" ht="15" thickBot="1">
      <c r="A167" s="262"/>
      <c r="B167" s="263"/>
      <c r="C167" s="111"/>
      <c r="D167" s="731"/>
    </row>
    <row r="168" spans="3:4" ht="14.25">
      <c r="C168" s="212" t="s">
        <v>1257</v>
      </c>
      <c r="D168" s="217">
        <f>D166+D159+D153+D143+D138+D125+D119+D111+D106+D69+D58+D45+D37+D29+D23</f>
        <v>293717.27</v>
      </c>
    </row>
    <row r="169" spans="1:4" ht="14.25">
      <c r="A169" s="264"/>
      <c r="B169" s="211"/>
      <c r="C169" s="213"/>
      <c r="D169" s="355"/>
    </row>
    <row r="170" spans="1:4" ht="14.25">
      <c r="A170" s="264"/>
      <c r="B170" s="211"/>
      <c r="C170" s="265"/>
      <c r="D170" s="25"/>
    </row>
    <row r="171" spans="3:4" ht="14.25">
      <c r="C171" s="25"/>
      <c r="D171" s="25"/>
    </row>
  </sheetData>
  <sheetProtection/>
  <mergeCells count="1">
    <mergeCell ref="A2:D2"/>
  </mergeCells>
  <printOptions/>
  <pageMargins left="1.98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4.8984375" style="0" customWidth="1"/>
    <col min="2" max="2" width="19.8984375" style="0" customWidth="1"/>
    <col min="3" max="3" width="14" style="0" customWidth="1"/>
    <col min="4" max="4" width="20.5" style="0" customWidth="1"/>
    <col min="5" max="5" width="12" style="0" customWidth="1"/>
    <col min="6" max="6" width="14.69921875" style="0" customWidth="1"/>
    <col min="7" max="7" width="11.19921875" style="0" customWidth="1"/>
    <col min="12" max="12" width="10.19921875" style="0" customWidth="1"/>
    <col min="15" max="15" width="14.3984375" style="0" customWidth="1"/>
    <col min="18" max="18" width="14.5" style="0" customWidth="1"/>
    <col min="19" max="20" width="15.3984375" style="0" customWidth="1"/>
    <col min="21" max="21" width="14.19921875" style="0" customWidth="1"/>
  </cols>
  <sheetData>
    <row r="1" spans="1:21" ht="18">
      <c r="A1" s="297" t="s">
        <v>280</v>
      </c>
      <c r="B1" s="298"/>
      <c r="C1" s="298"/>
      <c r="D1" s="299"/>
      <c r="E1" s="298"/>
      <c r="F1" s="298"/>
      <c r="G1" s="300"/>
      <c r="H1" s="301"/>
      <c r="I1" s="294"/>
      <c r="J1" s="294"/>
      <c r="K1" s="900" t="s">
        <v>847</v>
      </c>
      <c r="L1" s="900"/>
      <c r="M1" s="295"/>
      <c r="N1" s="294"/>
      <c r="O1" s="296"/>
      <c r="P1" s="294"/>
      <c r="Q1" s="294"/>
      <c r="R1" s="294"/>
      <c r="S1" s="294"/>
      <c r="T1" s="294"/>
      <c r="U1" s="294"/>
    </row>
    <row r="2" spans="1:21" ht="14.25">
      <c r="A2" s="901" t="s">
        <v>872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295"/>
      <c r="N2" s="294"/>
      <c r="O2" s="296"/>
      <c r="P2" s="294"/>
      <c r="Q2" s="294"/>
      <c r="R2" s="294"/>
      <c r="S2" s="294"/>
      <c r="T2" s="294"/>
      <c r="U2" s="294"/>
    </row>
    <row r="3" spans="1:22" ht="14.25" customHeight="1">
      <c r="A3" s="902" t="s">
        <v>871</v>
      </c>
      <c r="B3" s="895" t="s">
        <v>848</v>
      </c>
      <c r="C3" s="895" t="s">
        <v>873</v>
      </c>
      <c r="D3" s="895" t="s">
        <v>849</v>
      </c>
      <c r="E3" s="895" t="s">
        <v>850</v>
      </c>
      <c r="F3" s="895" t="s">
        <v>874</v>
      </c>
      <c r="G3" s="895" t="s">
        <v>875</v>
      </c>
      <c r="H3" s="895" t="s">
        <v>876</v>
      </c>
      <c r="I3" s="895" t="s">
        <v>877</v>
      </c>
      <c r="J3" s="895" t="s">
        <v>878</v>
      </c>
      <c r="K3" s="895" t="s">
        <v>879</v>
      </c>
      <c r="L3" s="895" t="s">
        <v>880</v>
      </c>
      <c r="M3" s="895" t="s">
        <v>881</v>
      </c>
      <c r="N3" s="895" t="s">
        <v>882</v>
      </c>
      <c r="O3" s="899" t="s">
        <v>208</v>
      </c>
      <c r="P3" s="895" t="s">
        <v>883</v>
      </c>
      <c r="Q3" s="895"/>
      <c r="R3" s="895" t="s">
        <v>884</v>
      </c>
      <c r="S3" s="895"/>
      <c r="T3" s="895" t="s">
        <v>885</v>
      </c>
      <c r="U3" s="895"/>
      <c r="V3" s="302"/>
    </row>
    <row r="4" spans="1:22" ht="14.25">
      <c r="A4" s="902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9"/>
      <c r="P4" s="895"/>
      <c r="Q4" s="895"/>
      <c r="R4" s="895"/>
      <c r="S4" s="895"/>
      <c r="T4" s="895"/>
      <c r="U4" s="895"/>
      <c r="V4" s="302"/>
    </row>
    <row r="5" spans="1:22" ht="22.5" customHeight="1">
      <c r="A5" s="902"/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9"/>
      <c r="P5" s="26" t="s">
        <v>886</v>
      </c>
      <c r="Q5" s="26" t="s">
        <v>887</v>
      </c>
      <c r="R5" s="26" t="s">
        <v>851</v>
      </c>
      <c r="S5" s="26" t="s">
        <v>852</v>
      </c>
      <c r="T5" s="26" t="s">
        <v>851</v>
      </c>
      <c r="U5" s="26" t="s">
        <v>852</v>
      </c>
      <c r="V5" s="302"/>
    </row>
    <row r="6" spans="1:21" ht="14.25" customHeight="1">
      <c r="A6" s="896" t="s">
        <v>683</v>
      </c>
      <c r="B6" s="897"/>
      <c r="C6" s="897"/>
      <c r="D6" s="897"/>
      <c r="E6" s="898"/>
      <c r="F6" s="269"/>
      <c r="G6" s="269"/>
      <c r="H6" s="269"/>
      <c r="I6" s="269"/>
      <c r="J6" s="269"/>
      <c r="K6" s="269"/>
      <c r="L6" s="270"/>
      <c r="M6" s="269"/>
      <c r="N6" s="269"/>
      <c r="O6" s="269"/>
      <c r="P6" s="269"/>
      <c r="Q6" s="269"/>
      <c r="R6" s="269"/>
      <c r="S6" s="37"/>
      <c r="T6" s="37"/>
      <c r="U6" s="37"/>
    </row>
    <row r="7" spans="1:21" ht="33.75">
      <c r="A7" s="47">
        <v>1</v>
      </c>
      <c r="B7" s="44" t="s">
        <v>684</v>
      </c>
      <c r="C7" s="44" t="s">
        <v>688</v>
      </c>
      <c r="D7" s="44" t="s">
        <v>692</v>
      </c>
      <c r="E7" s="44" t="s">
        <v>694</v>
      </c>
      <c r="F7" s="44" t="s">
        <v>700</v>
      </c>
      <c r="G7" s="44" t="s">
        <v>701</v>
      </c>
      <c r="H7" s="44">
        <v>1976</v>
      </c>
      <c r="I7" s="47"/>
      <c r="J7" s="271"/>
      <c r="K7" s="47"/>
      <c r="L7" s="44">
        <v>2720</v>
      </c>
      <c r="M7" s="272"/>
      <c r="N7" s="47"/>
      <c r="O7" s="273"/>
      <c r="P7" s="47"/>
      <c r="Q7" s="47"/>
      <c r="R7" s="44" t="s">
        <v>171</v>
      </c>
      <c r="S7" s="44" t="s">
        <v>172</v>
      </c>
      <c r="T7" s="274"/>
      <c r="U7" s="274"/>
    </row>
    <row r="8" spans="1:21" ht="33.75">
      <c r="A8" s="47">
        <v>2</v>
      </c>
      <c r="B8" s="44" t="s">
        <v>685</v>
      </c>
      <c r="C8" s="44" t="s">
        <v>689</v>
      </c>
      <c r="D8" s="44">
        <v>4900102579</v>
      </c>
      <c r="E8" s="44" t="s">
        <v>695</v>
      </c>
      <c r="F8" s="44" t="s">
        <v>700</v>
      </c>
      <c r="G8" s="44">
        <v>9506</v>
      </c>
      <c r="H8" s="44">
        <v>1980</v>
      </c>
      <c r="I8" s="47"/>
      <c r="J8" s="271"/>
      <c r="K8" s="47"/>
      <c r="L8" s="47"/>
      <c r="M8" s="47"/>
      <c r="N8" s="47"/>
      <c r="O8" s="273"/>
      <c r="P8" s="47"/>
      <c r="Q8" s="47"/>
      <c r="R8" s="44" t="s">
        <v>173</v>
      </c>
      <c r="S8" s="44" t="s">
        <v>174</v>
      </c>
      <c r="T8" s="274"/>
      <c r="U8" s="274"/>
    </row>
    <row r="9" spans="1:21" ht="33.75">
      <c r="A9" s="47">
        <v>3</v>
      </c>
      <c r="B9" s="44" t="s">
        <v>685</v>
      </c>
      <c r="C9" s="44" t="s">
        <v>690</v>
      </c>
      <c r="D9" s="44">
        <v>7900020515</v>
      </c>
      <c r="E9" s="44" t="s">
        <v>696</v>
      </c>
      <c r="F9" s="44" t="s">
        <v>700</v>
      </c>
      <c r="G9" s="44">
        <v>8424</v>
      </c>
      <c r="H9" s="44">
        <v>1975</v>
      </c>
      <c r="I9" s="47"/>
      <c r="J9" s="271"/>
      <c r="K9" s="47"/>
      <c r="L9" s="47"/>
      <c r="M9" s="47"/>
      <c r="N9" s="47"/>
      <c r="O9" s="273"/>
      <c r="P9" s="47"/>
      <c r="Q9" s="47"/>
      <c r="R9" s="44" t="s">
        <v>175</v>
      </c>
      <c r="S9" s="44" t="s">
        <v>176</v>
      </c>
      <c r="T9" s="274"/>
      <c r="U9" s="274"/>
    </row>
    <row r="10" spans="1:21" ht="33.75">
      <c r="A10" s="47">
        <v>4</v>
      </c>
      <c r="B10" s="44" t="s">
        <v>686</v>
      </c>
      <c r="C10" s="44">
        <v>3322</v>
      </c>
      <c r="D10" s="44" t="s">
        <v>693</v>
      </c>
      <c r="E10" s="44" t="s">
        <v>697</v>
      </c>
      <c r="F10" s="44" t="s">
        <v>700</v>
      </c>
      <c r="G10" s="44">
        <v>2900</v>
      </c>
      <c r="H10" s="44">
        <v>1999</v>
      </c>
      <c r="I10" s="47"/>
      <c r="J10" s="271"/>
      <c r="K10" s="47"/>
      <c r="L10" s="47"/>
      <c r="M10" s="47"/>
      <c r="N10" s="47"/>
      <c r="O10" s="273"/>
      <c r="P10" s="47"/>
      <c r="Q10" s="47"/>
      <c r="R10" s="44" t="s">
        <v>177</v>
      </c>
      <c r="S10" s="44" t="s">
        <v>178</v>
      </c>
      <c r="T10" s="274"/>
      <c r="U10" s="274"/>
    </row>
    <row r="11" spans="1:21" ht="33.75">
      <c r="A11" s="47">
        <v>5</v>
      </c>
      <c r="B11" s="44" t="s">
        <v>687</v>
      </c>
      <c r="C11" s="44" t="s">
        <v>691</v>
      </c>
      <c r="D11" s="44">
        <v>245889</v>
      </c>
      <c r="E11" s="44" t="s">
        <v>698</v>
      </c>
      <c r="F11" s="44" t="s">
        <v>700</v>
      </c>
      <c r="G11" s="44">
        <v>2120</v>
      </c>
      <c r="H11" s="44">
        <v>1975</v>
      </c>
      <c r="I11" s="47"/>
      <c r="J11" s="271"/>
      <c r="K11" s="47"/>
      <c r="L11" s="47"/>
      <c r="M11" s="47"/>
      <c r="N11" s="47"/>
      <c r="O11" s="273"/>
      <c r="P11" s="47"/>
      <c r="Q11" s="47"/>
      <c r="R11" s="44" t="s">
        <v>179</v>
      </c>
      <c r="S11" s="44" t="s">
        <v>180</v>
      </c>
      <c r="T11" s="274"/>
      <c r="U11" s="274"/>
    </row>
    <row r="12" spans="1:21" ht="33.75">
      <c r="A12" s="47">
        <v>6</v>
      </c>
      <c r="B12" s="44" t="s">
        <v>687</v>
      </c>
      <c r="C12" s="44" t="s">
        <v>691</v>
      </c>
      <c r="D12" s="44">
        <v>148875</v>
      </c>
      <c r="E12" s="44" t="s">
        <v>699</v>
      </c>
      <c r="F12" s="44" t="s">
        <v>700</v>
      </c>
      <c r="G12" s="44">
        <v>2120</v>
      </c>
      <c r="H12" s="44">
        <v>1973</v>
      </c>
      <c r="I12" s="47"/>
      <c r="J12" s="271"/>
      <c r="K12" s="47"/>
      <c r="L12" s="47"/>
      <c r="M12" s="47"/>
      <c r="N12" s="47"/>
      <c r="O12" s="273"/>
      <c r="P12" s="47"/>
      <c r="Q12" s="47"/>
      <c r="R12" s="44" t="s">
        <v>1260</v>
      </c>
      <c r="S12" s="44" t="s">
        <v>181</v>
      </c>
      <c r="T12" s="274"/>
      <c r="U12" s="274"/>
    </row>
    <row r="13" spans="1:21" ht="14.25">
      <c r="A13" s="275" t="s">
        <v>702</v>
      </c>
      <c r="B13" s="276"/>
      <c r="C13" s="277"/>
      <c r="D13" s="278"/>
      <c r="E13" s="278"/>
      <c r="F13" s="278"/>
      <c r="G13" s="279"/>
      <c r="H13" s="278"/>
      <c r="I13" s="278"/>
      <c r="J13" s="278"/>
      <c r="K13" s="278"/>
      <c r="L13" s="280"/>
      <c r="M13" s="281"/>
      <c r="N13" s="281"/>
      <c r="O13" s="281"/>
      <c r="P13" s="281"/>
      <c r="Q13" s="281"/>
      <c r="R13" s="37"/>
      <c r="S13" s="37"/>
      <c r="T13" s="37"/>
      <c r="U13" s="37"/>
    </row>
    <row r="14" spans="1:21" ht="33.75">
      <c r="A14" s="47">
        <v>1</v>
      </c>
      <c r="B14" s="282" t="s">
        <v>703</v>
      </c>
      <c r="C14" s="282" t="s">
        <v>704</v>
      </c>
      <c r="D14" s="282" t="s">
        <v>705</v>
      </c>
      <c r="E14" s="282" t="s">
        <v>738</v>
      </c>
      <c r="F14" s="282" t="s">
        <v>754</v>
      </c>
      <c r="G14" s="282">
        <v>6540</v>
      </c>
      <c r="H14" s="282">
        <v>2002</v>
      </c>
      <c r="I14" s="47"/>
      <c r="J14" s="346" t="s">
        <v>765</v>
      </c>
      <c r="K14" s="347">
        <v>42</v>
      </c>
      <c r="L14" s="282">
        <v>42</v>
      </c>
      <c r="M14" s="272"/>
      <c r="N14" s="47"/>
      <c r="O14" s="344"/>
      <c r="P14" s="47"/>
      <c r="Q14" s="47"/>
      <c r="R14" s="282" t="s">
        <v>182</v>
      </c>
      <c r="S14" s="282" t="s">
        <v>183</v>
      </c>
      <c r="T14" s="286"/>
      <c r="U14" s="289"/>
    </row>
    <row r="15" spans="1:21" ht="33.75">
      <c r="A15" s="47">
        <v>2</v>
      </c>
      <c r="B15" s="282" t="s">
        <v>703</v>
      </c>
      <c r="C15" s="283" t="s">
        <v>706</v>
      </c>
      <c r="D15" s="283">
        <v>500199</v>
      </c>
      <c r="E15" s="282" t="s">
        <v>739</v>
      </c>
      <c r="F15" s="283" t="s">
        <v>754</v>
      </c>
      <c r="G15" s="283">
        <v>6540</v>
      </c>
      <c r="H15" s="283">
        <v>1985</v>
      </c>
      <c r="I15" s="47"/>
      <c r="J15" s="346" t="s">
        <v>60</v>
      </c>
      <c r="K15" s="348">
        <v>40</v>
      </c>
      <c r="L15" s="283">
        <v>40</v>
      </c>
      <c r="M15" s="47"/>
      <c r="N15" s="47"/>
      <c r="O15" s="344"/>
      <c r="P15" s="47"/>
      <c r="Q15" s="47"/>
      <c r="R15" s="282" t="s">
        <v>184</v>
      </c>
      <c r="S15" s="282" t="s">
        <v>185</v>
      </c>
      <c r="T15" s="287"/>
      <c r="U15" s="290"/>
    </row>
    <row r="16" spans="1:21" ht="33.75">
      <c r="A16" s="47">
        <v>3</v>
      </c>
      <c r="B16" s="282" t="s">
        <v>703</v>
      </c>
      <c r="C16" s="283" t="s">
        <v>706</v>
      </c>
      <c r="D16" s="283">
        <v>370930</v>
      </c>
      <c r="E16" s="282" t="s">
        <v>740</v>
      </c>
      <c r="F16" s="283" t="s">
        <v>754</v>
      </c>
      <c r="G16" s="283">
        <v>6540</v>
      </c>
      <c r="H16" s="283">
        <v>1997</v>
      </c>
      <c r="I16" s="47"/>
      <c r="J16" s="346" t="s">
        <v>61</v>
      </c>
      <c r="K16" s="348">
        <v>40</v>
      </c>
      <c r="L16" s="283">
        <v>40</v>
      </c>
      <c r="M16" s="47"/>
      <c r="N16" s="47"/>
      <c r="O16" s="344"/>
      <c r="P16" s="47"/>
      <c r="Q16" s="47"/>
      <c r="R16" s="283" t="s">
        <v>186</v>
      </c>
      <c r="S16" s="283" t="s">
        <v>187</v>
      </c>
      <c r="T16" s="287"/>
      <c r="U16" s="290"/>
    </row>
    <row r="17" spans="1:21" ht="33.75">
      <c r="A17" s="47">
        <v>4</v>
      </c>
      <c r="B17" s="282" t="s">
        <v>703</v>
      </c>
      <c r="C17" s="283" t="s">
        <v>706</v>
      </c>
      <c r="D17" s="283">
        <v>650014</v>
      </c>
      <c r="E17" s="282" t="s">
        <v>1258</v>
      </c>
      <c r="F17" s="283" t="s">
        <v>754</v>
      </c>
      <c r="G17" s="283">
        <v>6540</v>
      </c>
      <c r="H17" s="283">
        <v>1989</v>
      </c>
      <c r="I17" s="47"/>
      <c r="J17" s="346" t="s">
        <v>62</v>
      </c>
      <c r="K17" s="348">
        <v>40</v>
      </c>
      <c r="L17" s="283">
        <v>40</v>
      </c>
      <c r="M17" s="47"/>
      <c r="N17" s="47"/>
      <c r="O17" s="344"/>
      <c r="P17" s="47"/>
      <c r="Q17" s="47"/>
      <c r="R17" s="44" t="s">
        <v>1260</v>
      </c>
      <c r="S17" s="44" t="s">
        <v>181</v>
      </c>
      <c r="T17" s="287"/>
      <c r="U17" s="290"/>
    </row>
    <row r="18" spans="1:21" ht="33.75">
      <c r="A18" s="47">
        <v>5</v>
      </c>
      <c r="B18" s="282" t="s">
        <v>707</v>
      </c>
      <c r="C18" s="283" t="s">
        <v>708</v>
      </c>
      <c r="D18" s="283" t="s">
        <v>709</v>
      </c>
      <c r="E18" s="282" t="s">
        <v>741</v>
      </c>
      <c r="F18" s="283" t="s">
        <v>755</v>
      </c>
      <c r="G18" s="283">
        <v>2400</v>
      </c>
      <c r="H18" s="283">
        <v>1995</v>
      </c>
      <c r="I18" s="47"/>
      <c r="J18" s="346" t="s">
        <v>63</v>
      </c>
      <c r="K18" s="348"/>
      <c r="L18" s="283"/>
      <c r="M18" s="47"/>
      <c r="N18" s="47"/>
      <c r="O18" s="344"/>
      <c r="P18" s="47"/>
      <c r="Q18" s="47"/>
      <c r="R18" s="283" t="s">
        <v>188</v>
      </c>
      <c r="S18" s="283" t="s">
        <v>189</v>
      </c>
      <c r="T18" s="287"/>
      <c r="U18" s="290"/>
    </row>
    <row r="19" spans="1:21" ht="33.75">
      <c r="A19" s="47">
        <v>6</v>
      </c>
      <c r="B19" s="282" t="s">
        <v>710</v>
      </c>
      <c r="C19" s="282" t="s">
        <v>711</v>
      </c>
      <c r="D19" s="282">
        <v>119919</v>
      </c>
      <c r="E19" s="282" t="s">
        <v>742</v>
      </c>
      <c r="F19" s="282" t="s">
        <v>756</v>
      </c>
      <c r="G19" s="282">
        <v>1600</v>
      </c>
      <c r="H19" s="282">
        <v>1998</v>
      </c>
      <c r="I19" s="47"/>
      <c r="J19" s="346" t="s">
        <v>64</v>
      </c>
      <c r="K19" s="347"/>
      <c r="L19" s="282"/>
      <c r="M19" s="47"/>
      <c r="N19" s="47"/>
      <c r="O19" s="344"/>
      <c r="P19" s="47"/>
      <c r="Q19" s="47"/>
      <c r="R19" s="282" t="s">
        <v>190</v>
      </c>
      <c r="S19" s="282" t="s">
        <v>191</v>
      </c>
      <c r="T19" s="286"/>
      <c r="U19" s="291"/>
    </row>
    <row r="20" spans="1:21" ht="33.75">
      <c r="A20" s="47">
        <v>7</v>
      </c>
      <c r="B20" s="282" t="s">
        <v>712</v>
      </c>
      <c r="C20" s="283" t="s">
        <v>713</v>
      </c>
      <c r="D20" s="283" t="s">
        <v>714</v>
      </c>
      <c r="E20" s="282" t="s">
        <v>743</v>
      </c>
      <c r="F20" s="283" t="s">
        <v>757</v>
      </c>
      <c r="G20" s="283">
        <v>2500</v>
      </c>
      <c r="H20" s="283">
        <v>1998</v>
      </c>
      <c r="I20" s="47"/>
      <c r="J20" s="346" t="s">
        <v>65</v>
      </c>
      <c r="K20" s="348">
        <v>9</v>
      </c>
      <c r="L20" s="283" t="s">
        <v>763</v>
      </c>
      <c r="M20" s="47"/>
      <c r="N20" s="47"/>
      <c r="O20" s="344"/>
      <c r="P20" s="47"/>
      <c r="Q20" s="47"/>
      <c r="R20" s="283" t="s">
        <v>188</v>
      </c>
      <c r="S20" s="283" t="s">
        <v>189</v>
      </c>
      <c r="T20" s="288"/>
      <c r="U20" s="290"/>
    </row>
    <row r="21" spans="1:21" ht="33.75">
      <c r="A21" s="47">
        <v>8</v>
      </c>
      <c r="B21" s="282" t="s">
        <v>715</v>
      </c>
      <c r="C21" s="283" t="s">
        <v>716</v>
      </c>
      <c r="D21" s="283">
        <v>502725</v>
      </c>
      <c r="E21" s="282" t="s">
        <v>744</v>
      </c>
      <c r="F21" s="283" t="s">
        <v>758</v>
      </c>
      <c r="G21" s="283">
        <v>3120</v>
      </c>
      <c r="H21" s="283">
        <v>1984</v>
      </c>
      <c r="I21" s="47"/>
      <c r="J21" s="346" t="s">
        <v>66</v>
      </c>
      <c r="K21" s="348">
        <v>1</v>
      </c>
      <c r="L21" s="283">
        <v>1</v>
      </c>
      <c r="M21" s="47"/>
      <c r="N21" s="47"/>
      <c r="O21" s="344"/>
      <c r="P21" s="47"/>
      <c r="Q21" s="47"/>
      <c r="R21" s="44" t="s">
        <v>1260</v>
      </c>
      <c r="S21" s="44" t="s">
        <v>181</v>
      </c>
      <c r="T21" s="287"/>
      <c r="U21" s="290"/>
    </row>
    <row r="22" spans="1:21" ht="33.75">
      <c r="A22" s="47">
        <v>9</v>
      </c>
      <c r="B22" s="282" t="s">
        <v>703</v>
      </c>
      <c r="C22" s="283" t="s">
        <v>717</v>
      </c>
      <c r="D22" s="283">
        <v>20457</v>
      </c>
      <c r="E22" s="282" t="s">
        <v>745</v>
      </c>
      <c r="F22" s="283" t="s">
        <v>759</v>
      </c>
      <c r="G22" s="283"/>
      <c r="H22" s="283">
        <v>1985</v>
      </c>
      <c r="I22" s="47"/>
      <c r="J22" s="346" t="s">
        <v>67</v>
      </c>
      <c r="K22" s="348"/>
      <c r="L22" s="283"/>
      <c r="M22" s="47"/>
      <c r="N22" s="47"/>
      <c r="O22" s="344"/>
      <c r="P22" s="47"/>
      <c r="Q22" s="47"/>
      <c r="R22" s="44" t="s">
        <v>1260</v>
      </c>
      <c r="S22" s="44" t="s">
        <v>181</v>
      </c>
      <c r="T22" s="287"/>
      <c r="U22" s="290"/>
    </row>
    <row r="23" spans="1:21" ht="33.75">
      <c r="A23" s="47">
        <v>10</v>
      </c>
      <c r="B23" s="282" t="s">
        <v>703</v>
      </c>
      <c r="C23" s="282" t="s">
        <v>704</v>
      </c>
      <c r="D23" s="282">
        <v>470352</v>
      </c>
      <c r="E23" s="282" t="s">
        <v>746</v>
      </c>
      <c r="F23" s="282" t="s">
        <v>754</v>
      </c>
      <c r="G23" s="282">
        <v>6540</v>
      </c>
      <c r="H23" s="282">
        <v>1984</v>
      </c>
      <c r="I23" s="47"/>
      <c r="J23" s="346" t="s">
        <v>68</v>
      </c>
      <c r="K23" s="347">
        <v>40</v>
      </c>
      <c r="L23" s="282">
        <v>40</v>
      </c>
      <c r="M23" s="47"/>
      <c r="N23" s="47"/>
      <c r="O23" s="344"/>
      <c r="P23" s="47"/>
      <c r="Q23" s="47"/>
      <c r="R23" s="44" t="s">
        <v>1260</v>
      </c>
      <c r="S23" s="44" t="s">
        <v>181</v>
      </c>
      <c r="T23" s="286"/>
      <c r="U23" s="292"/>
    </row>
    <row r="24" spans="1:21" ht="33.75">
      <c r="A24" s="47">
        <v>11</v>
      </c>
      <c r="B24" s="282" t="s">
        <v>718</v>
      </c>
      <c r="C24" s="282" t="s">
        <v>719</v>
      </c>
      <c r="D24" s="282" t="s">
        <v>720</v>
      </c>
      <c r="E24" s="282" t="s">
        <v>747</v>
      </c>
      <c r="F24" s="282" t="s">
        <v>754</v>
      </c>
      <c r="G24" s="282">
        <v>2800</v>
      </c>
      <c r="H24" s="282">
        <v>2006</v>
      </c>
      <c r="I24" s="47"/>
      <c r="J24" s="346" t="s">
        <v>766</v>
      </c>
      <c r="K24" s="347">
        <v>20</v>
      </c>
      <c r="L24" s="282">
        <v>20</v>
      </c>
      <c r="M24" s="47"/>
      <c r="N24" s="47"/>
      <c r="O24" s="359">
        <v>107100</v>
      </c>
      <c r="P24" s="47"/>
      <c r="Q24" s="47"/>
      <c r="R24" s="282" t="s">
        <v>192</v>
      </c>
      <c r="S24" s="282" t="s">
        <v>193</v>
      </c>
      <c r="T24" s="286" t="s">
        <v>194</v>
      </c>
      <c r="U24" s="51" t="s">
        <v>195</v>
      </c>
    </row>
    <row r="25" spans="1:21" ht="33.75">
      <c r="A25" s="47">
        <v>12</v>
      </c>
      <c r="B25" s="282" t="s">
        <v>721</v>
      </c>
      <c r="C25" s="282" t="s">
        <v>722</v>
      </c>
      <c r="D25" s="282" t="s">
        <v>723</v>
      </c>
      <c r="E25" s="282" t="s">
        <v>748</v>
      </c>
      <c r="F25" s="282" t="s">
        <v>757</v>
      </c>
      <c r="G25" s="282">
        <v>1.9</v>
      </c>
      <c r="H25" s="282">
        <v>2005</v>
      </c>
      <c r="I25" s="47"/>
      <c r="J25" s="346" t="s">
        <v>69</v>
      </c>
      <c r="K25" s="347">
        <v>9</v>
      </c>
      <c r="L25" s="282">
        <v>9</v>
      </c>
      <c r="M25" s="47"/>
      <c r="N25" s="47"/>
      <c r="O25" s="344"/>
      <c r="P25" s="47"/>
      <c r="Q25" s="47"/>
      <c r="R25" s="282" t="s">
        <v>196</v>
      </c>
      <c r="S25" s="282" t="s">
        <v>197</v>
      </c>
      <c r="T25" s="357"/>
      <c r="U25" s="293"/>
    </row>
    <row r="26" spans="1:21" ht="33.75">
      <c r="A26" s="47">
        <v>13</v>
      </c>
      <c r="B26" s="282" t="s">
        <v>724</v>
      </c>
      <c r="C26" s="282" t="s">
        <v>725</v>
      </c>
      <c r="D26" s="282" t="s">
        <v>726</v>
      </c>
      <c r="E26" s="282" t="s">
        <v>749</v>
      </c>
      <c r="F26" s="282" t="s">
        <v>754</v>
      </c>
      <c r="G26" s="282">
        <v>14618</v>
      </c>
      <c r="H26" s="282">
        <v>1991</v>
      </c>
      <c r="I26" s="47"/>
      <c r="J26" s="346" t="s">
        <v>70</v>
      </c>
      <c r="K26" s="347">
        <v>55</v>
      </c>
      <c r="L26" s="282">
        <v>55</v>
      </c>
      <c r="M26" s="47"/>
      <c r="N26" s="47"/>
      <c r="O26" s="344"/>
      <c r="P26" s="47"/>
      <c r="Q26" s="47"/>
      <c r="R26" s="282" t="s">
        <v>198</v>
      </c>
      <c r="S26" s="282" t="s">
        <v>199</v>
      </c>
      <c r="T26" s="286"/>
      <c r="U26" s="291"/>
    </row>
    <row r="27" spans="1:21" ht="33.75">
      <c r="A27" s="47">
        <v>14</v>
      </c>
      <c r="B27" s="282" t="s">
        <v>724</v>
      </c>
      <c r="C27" s="282" t="s">
        <v>727</v>
      </c>
      <c r="D27" s="282" t="s">
        <v>728</v>
      </c>
      <c r="E27" s="282" t="s">
        <v>750</v>
      </c>
      <c r="F27" s="282" t="s">
        <v>757</v>
      </c>
      <c r="G27" s="282">
        <v>2874</v>
      </c>
      <c r="H27" s="282">
        <v>1997</v>
      </c>
      <c r="I27" s="47"/>
      <c r="J27" s="346" t="s">
        <v>71</v>
      </c>
      <c r="K27" s="347">
        <v>6</v>
      </c>
      <c r="L27" s="282">
        <v>6</v>
      </c>
      <c r="M27" s="47"/>
      <c r="N27" s="47"/>
      <c r="O27" s="344"/>
      <c r="P27" s="47"/>
      <c r="Q27" s="47"/>
      <c r="R27" s="282" t="s">
        <v>200</v>
      </c>
      <c r="S27" s="282" t="s">
        <v>201</v>
      </c>
      <c r="T27" s="286"/>
      <c r="U27" s="291"/>
    </row>
    <row r="28" spans="1:21" ht="33.75">
      <c r="A28" s="47">
        <v>15</v>
      </c>
      <c r="B28" s="282" t="s">
        <v>729</v>
      </c>
      <c r="C28" s="283" t="s">
        <v>716</v>
      </c>
      <c r="D28" s="283">
        <v>481366</v>
      </c>
      <c r="E28" s="282" t="s">
        <v>751</v>
      </c>
      <c r="F28" s="283" t="s">
        <v>760</v>
      </c>
      <c r="G28" s="283">
        <v>3120</v>
      </c>
      <c r="H28" s="283">
        <v>1983</v>
      </c>
      <c r="I28" s="47"/>
      <c r="J28" s="349" t="s">
        <v>72</v>
      </c>
      <c r="K28" s="348">
        <v>4</v>
      </c>
      <c r="L28" s="283">
        <v>4</v>
      </c>
      <c r="M28" s="47"/>
      <c r="N28" s="47"/>
      <c r="O28" s="345"/>
      <c r="P28" s="47"/>
      <c r="Q28" s="47"/>
      <c r="R28" s="44" t="s">
        <v>1260</v>
      </c>
      <c r="S28" s="44" t="s">
        <v>181</v>
      </c>
      <c r="T28" s="287"/>
      <c r="U28" s="290"/>
    </row>
    <row r="29" spans="1:21" ht="33.75">
      <c r="A29" s="47">
        <v>16</v>
      </c>
      <c r="B29" s="283" t="s">
        <v>730</v>
      </c>
      <c r="C29" s="283" t="s">
        <v>731</v>
      </c>
      <c r="D29" s="283">
        <v>11330</v>
      </c>
      <c r="E29" s="282" t="s">
        <v>752</v>
      </c>
      <c r="F29" s="283" t="s">
        <v>730</v>
      </c>
      <c r="G29" s="283" t="s">
        <v>731</v>
      </c>
      <c r="H29" s="283">
        <v>1983</v>
      </c>
      <c r="I29" s="47"/>
      <c r="J29" s="349" t="s">
        <v>73</v>
      </c>
      <c r="K29" s="348"/>
      <c r="L29" s="283" t="s">
        <v>764</v>
      </c>
      <c r="M29" s="47"/>
      <c r="N29" s="47"/>
      <c r="O29" s="345"/>
      <c r="P29" s="47"/>
      <c r="Q29" s="47"/>
      <c r="R29" s="44" t="s">
        <v>1260</v>
      </c>
      <c r="S29" s="44" t="s">
        <v>181</v>
      </c>
      <c r="T29" s="287"/>
      <c r="U29" s="290"/>
    </row>
    <row r="30" spans="1:21" s="363" customFormat="1" ht="33.75">
      <c r="A30" s="47">
        <v>17</v>
      </c>
      <c r="B30" s="504" t="s">
        <v>732</v>
      </c>
      <c r="C30" s="504" t="s">
        <v>733</v>
      </c>
      <c r="D30" s="504">
        <v>97001</v>
      </c>
      <c r="E30" s="504" t="s">
        <v>731</v>
      </c>
      <c r="F30" s="504" t="s">
        <v>760</v>
      </c>
      <c r="G30" s="504" t="s">
        <v>761</v>
      </c>
      <c r="H30" s="504">
        <v>1997</v>
      </c>
      <c r="I30" s="47"/>
      <c r="J30" s="271"/>
      <c r="K30" s="47"/>
      <c r="L30" s="504" t="s">
        <v>731</v>
      </c>
      <c r="M30" s="47"/>
      <c r="N30" s="47"/>
      <c r="P30" s="47"/>
      <c r="Q30" s="47"/>
      <c r="R30" s="505" t="s">
        <v>202</v>
      </c>
      <c r="S30" s="505" t="s">
        <v>203</v>
      </c>
      <c r="T30" s="274"/>
      <c r="U30" s="292"/>
    </row>
    <row r="31" spans="1:21" s="363" customFormat="1" ht="34.5">
      <c r="A31" s="47">
        <v>18</v>
      </c>
      <c r="B31" s="240" t="s">
        <v>734</v>
      </c>
      <c r="C31" s="506" t="s">
        <v>735</v>
      </c>
      <c r="D31" s="240" t="s">
        <v>736</v>
      </c>
      <c r="E31" s="240"/>
      <c r="F31" s="240" t="s">
        <v>760</v>
      </c>
      <c r="G31" s="240" t="s">
        <v>762</v>
      </c>
      <c r="H31" s="240">
        <v>1993</v>
      </c>
      <c r="I31" s="47"/>
      <c r="J31" s="271"/>
      <c r="K31" s="47"/>
      <c r="L31" s="240"/>
      <c r="M31" s="47"/>
      <c r="N31" s="47"/>
      <c r="O31" s="507"/>
      <c r="P31" s="47"/>
      <c r="Q31" s="47"/>
      <c r="R31" s="505" t="s">
        <v>204</v>
      </c>
      <c r="S31" s="356" t="s">
        <v>205</v>
      </c>
      <c r="T31" s="274"/>
      <c r="U31" s="240"/>
    </row>
    <row r="32" spans="1:21" ht="34.5">
      <c r="A32" s="47">
        <v>19</v>
      </c>
      <c r="B32" s="284" t="s">
        <v>718</v>
      </c>
      <c r="C32" s="285" t="s">
        <v>719</v>
      </c>
      <c r="D32" s="284" t="s">
        <v>737</v>
      </c>
      <c r="E32" s="284" t="s">
        <v>753</v>
      </c>
      <c r="F32" s="284" t="s">
        <v>754</v>
      </c>
      <c r="G32" s="284">
        <v>2998</v>
      </c>
      <c r="H32" s="284">
        <v>2008</v>
      </c>
      <c r="I32" s="24"/>
      <c r="J32" s="350" t="s">
        <v>61</v>
      </c>
      <c r="K32" s="351">
        <v>20</v>
      </c>
      <c r="L32" s="284">
        <v>20</v>
      </c>
      <c r="M32" s="24"/>
      <c r="N32" s="24"/>
      <c r="O32" s="358">
        <v>194400</v>
      </c>
      <c r="P32" s="24"/>
      <c r="Q32" s="47"/>
      <c r="R32" s="356" t="s">
        <v>206</v>
      </c>
      <c r="S32" s="356" t="s">
        <v>207</v>
      </c>
      <c r="T32" s="356" t="s">
        <v>206</v>
      </c>
      <c r="U32" s="356" t="s">
        <v>207</v>
      </c>
    </row>
    <row r="33" spans="1:21" ht="14.25">
      <c r="A33" s="47">
        <v>20</v>
      </c>
      <c r="B33" s="47"/>
      <c r="C33" s="47"/>
      <c r="D33" s="47"/>
      <c r="E33" s="47"/>
      <c r="F33" s="47"/>
      <c r="G33" s="47"/>
      <c r="H33" s="47"/>
      <c r="I33" s="47"/>
      <c r="J33" s="271"/>
      <c r="K33" s="47"/>
      <c r="L33" s="47"/>
      <c r="M33" s="47"/>
      <c r="N33" s="47"/>
      <c r="O33" s="273"/>
      <c r="P33" s="47"/>
      <c r="Q33" s="47"/>
      <c r="R33" s="274"/>
      <c r="S33" s="274"/>
      <c r="T33" s="274"/>
      <c r="U33" s="274"/>
    </row>
    <row r="34" spans="1:21" ht="14.25">
      <c r="A34" s="47">
        <v>23</v>
      </c>
      <c r="B34" s="47"/>
      <c r="C34" s="47"/>
      <c r="D34" s="47"/>
      <c r="E34" s="47"/>
      <c r="F34" s="47"/>
      <c r="G34" s="47"/>
      <c r="H34" s="47"/>
      <c r="I34" s="47"/>
      <c r="J34" s="271"/>
      <c r="K34" s="47"/>
      <c r="L34" s="47"/>
      <c r="M34" s="47"/>
      <c r="N34" s="47"/>
      <c r="O34" s="273"/>
      <c r="P34" s="47"/>
      <c r="Q34" s="47"/>
      <c r="R34" s="274"/>
      <c r="S34" s="274"/>
      <c r="T34" s="274"/>
      <c r="U34" s="274"/>
    </row>
  </sheetData>
  <sheetProtection/>
  <mergeCells count="21">
    <mergeCell ref="K1:L1"/>
    <mergeCell ref="A2:L2"/>
    <mergeCell ref="C3:C5"/>
    <mergeCell ref="H3:H5"/>
    <mergeCell ref="I3:I5"/>
    <mergeCell ref="A3:A5"/>
    <mergeCell ref="B3:B5"/>
    <mergeCell ref="P3:Q4"/>
    <mergeCell ref="E3:E5"/>
    <mergeCell ref="F3:F5"/>
    <mergeCell ref="G3:G5"/>
    <mergeCell ref="R3:S4"/>
    <mergeCell ref="D3:D5"/>
    <mergeCell ref="A6:E6"/>
    <mergeCell ref="T3:U4"/>
    <mergeCell ref="J3:J5"/>
    <mergeCell ref="K3:K5"/>
    <mergeCell ref="L3:L5"/>
    <mergeCell ref="M3:M5"/>
    <mergeCell ref="N3:N5"/>
    <mergeCell ref="O3:O5"/>
  </mergeCells>
  <printOptions/>
  <pageMargins left="0.48" right="0.25" top="0.75" bottom="0.75" header="0.3" footer="0.3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10.8984375" style="0" customWidth="1"/>
    <col min="4" max="4" width="10.59765625" style="0" customWidth="1"/>
    <col min="5" max="5" width="8.69921875" style="0" bestFit="1" customWidth="1"/>
    <col min="6" max="6" width="11.3984375" style="0" customWidth="1"/>
    <col min="7" max="8" width="6.59765625" style="0" customWidth="1"/>
    <col min="10" max="10" width="10.59765625" style="0" customWidth="1"/>
    <col min="12" max="12" width="5.59765625" style="0" customWidth="1"/>
    <col min="17" max="17" width="15.09765625" style="497" bestFit="1" customWidth="1"/>
    <col min="18" max="18" width="10.09765625" style="0" customWidth="1"/>
    <col min="19" max="19" width="11" style="498" customWidth="1"/>
    <col min="20" max="20" width="11.59765625" style="0" customWidth="1"/>
    <col min="21" max="21" width="12.09765625" style="0" customWidth="1"/>
    <col min="22" max="22" width="11.59765625" style="0" customWidth="1"/>
    <col min="23" max="23" width="12.09765625" style="0" customWidth="1"/>
  </cols>
  <sheetData>
    <row r="1" spans="1:23" ht="14.25">
      <c r="A1" s="440" t="s">
        <v>209</v>
      </c>
      <c r="B1" s="441"/>
      <c r="C1" s="441"/>
      <c r="D1" s="442"/>
      <c r="E1" s="441"/>
      <c r="F1" s="441"/>
      <c r="G1" s="443"/>
      <c r="H1" s="444"/>
      <c r="I1" s="445"/>
      <c r="J1" s="445"/>
      <c r="K1" s="907" t="s">
        <v>847</v>
      </c>
      <c r="L1" s="907"/>
      <c r="M1" s="446"/>
      <c r="N1" s="445"/>
      <c r="O1" s="445"/>
      <c r="P1" s="445"/>
      <c r="Q1" s="447"/>
      <c r="R1" s="445"/>
      <c r="S1" s="448"/>
      <c r="T1" s="445"/>
      <c r="U1" s="445"/>
      <c r="V1" s="445"/>
      <c r="W1" s="445"/>
    </row>
    <row r="2" spans="1:23" ht="14.25">
      <c r="A2" s="908" t="s">
        <v>872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446"/>
      <c r="N2" s="445"/>
      <c r="O2" s="445"/>
      <c r="P2" s="445"/>
      <c r="Q2" s="447"/>
      <c r="R2" s="445"/>
      <c r="S2" s="448"/>
      <c r="T2" s="445"/>
      <c r="U2" s="445"/>
      <c r="V2" s="445"/>
      <c r="W2" s="445"/>
    </row>
    <row r="3" spans="1:23" ht="14.25" customHeight="1">
      <c r="A3" s="903" t="s">
        <v>871</v>
      </c>
      <c r="B3" s="903" t="s">
        <v>848</v>
      </c>
      <c r="C3" s="903" t="s">
        <v>873</v>
      </c>
      <c r="D3" s="903" t="s">
        <v>849</v>
      </c>
      <c r="E3" s="903" t="s">
        <v>850</v>
      </c>
      <c r="F3" s="903" t="s">
        <v>874</v>
      </c>
      <c r="G3" s="903" t="s">
        <v>875</v>
      </c>
      <c r="H3" s="903" t="s">
        <v>876</v>
      </c>
      <c r="I3" s="903" t="s">
        <v>877</v>
      </c>
      <c r="J3" s="903" t="s">
        <v>878</v>
      </c>
      <c r="K3" s="903" t="s">
        <v>879</v>
      </c>
      <c r="L3" s="903" t="s">
        <v>880</v>
      </c>
      <c r="M3" s="903" t="s">
        <v>881</v>
      </c>
      <c r="N3" s="903" t="s">
        <v>882</v>
      </c>
      <c r="O3" s="903" t="s">
        <v>883</v>
      </c>
      <c r="P3" s="903"/>
      <c r="Q3" s="904" t="s">
        <v>359</v>
      </c>
      <c r="R3" s="903" t="s">
        <v>210</v>
      </c>
      <c r="S3" s="903"/>
      <c r="T3" s="903" t="s">
        <v>885</v>
      </c>
      <c r="U3" s="903"/>
      <c r="V3" s="903" t="s">
        <v>211</v>
      </c>
      <c r="W3" s="903"/>
    </row>
    <row r="4" spans="1:23" ht="14.25">
      <c r="A4" s="903"/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5"/>
      <c r="R4" s="903"/>
      <c r="S4" s="903"/>
      <c r="T4" s="903"/>
      <c r="U4" s="903"/>
      <c r="V4" s="903"/>
      <c r="W4" s="903"/>
    </row>
    <row r="5" spans="1:23" ht="14.2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449" t="s">
        <v>886</v>
      </c>
      <c r="P5" s="449" t="s">
        <v>887</v>
      </c>
      <c r="Q5" s="906"/>
      <c r="R5" s="449" t="s">
        <v>851</v>
      </c>
      <c r="S5" s="449" t="s">
        <v>852</v>
      </c>
      <c r="T5" s="449" t="s">
        <v>851</v>
      </c>
      <c r="U5" s="449" t="s">
        <v>852</v>
      </c>
      <c r="V5" s="449" t="s">
        <v>851</v>
      </c>
      <c r="W5" s="449" t="s">
        <v>852</v>
      </c>
    </row>
    <row r="6" spans="1:23" ht="14.25">
      <c r="A6" s="450" t="s">
        <v>26</v>
      </c>
      <c r="B6" s="450"/>
      <c r="C6" s="450"/>
      <c r="D6" s="450"/>
      <c r="E6" s="451"/>
      <c r="F6" s="451"/>
      <c r="G6" s="451"/>
      <c r="H6" s="451"/>
      <c r="I6" s="451"/>
      <c r="J6" s="451"/>
      <c r="K6" s="451"/>
      <c r="L6" s="452" t="s">
        <v>212</v>
      </c>
      <c r="M6" s="451"/>
      <c r="N6" s="451"/>
      <c r="O6" s="451"/>
      <c r="P6" s="451"/>
      <c r="Q6" s="453"/>
      <c r="R6" s="454"/>
      <c r="S6" s="455"/>
      <c r="T6" s="454"/>
      <c r="U6" s="454"/>
      <c r="V6" s="454"/>
      <c r="W6" s="454"/>
    </row>
    <row r="7" spans="1:23" ht="32.25">
      <c r="A7" s="347">
        <v>1</v>
      </c>
      <c r="B7" s="456" t="s">
        <v>213</v>
      </c>
      <c r="C7" s="457" t="s">
        <v>214</v>
      </c>
      <c r="D7" s="457" t="s">
        <v>215</v>
      </c>
      <c r="E7" s="458" t="s">
        <v>216</v>
      </c>
      <c r="F7" s="456" t="s">
        <v>217</v>
      </c>
      <c r="G7" s="457">
        <v>2400</v>
      </c>
      <c r="H7" s="456">
        <v>1997</v>
      </c>
      <c r="I7" s="347" t="s">
        <v>218</v>
      </c>
      <c r="J7" s="346" t="s">
        <v>219</v>
      </c>
      <c r="K7" s="347">
        <v>2</v>
      </c>
      <c r="L7" s="347">
        <v>0.9</v>
      </c>
      <c r="M7" s="459">
        <v>97017</v>
      </c>
      <c r="N7" s="347"/>
      <c r="O7" s="347"/>
      <c r="P7" s="347"/>
      <c r="Q7" s="460">
        <v>3078</v>
      </c>
      <c r="R7" s="461" t="s">
        <v>220</v>
      </c>
      <c r="S7" s="462" t="s">
        <v>221</v>
      </c>
      <c r="T7" s="463" t="s">
        <v>222</v>
      </c>
      <c r="U7" s="346" t="s">
        <v>223</v>
      </c>
      <c r="V7" s="463" t="s">
        <v>222</v>
      </c>
      <c r="W7" s="346" t="s">
        <v>223</v>
      </c>
    </row>
    <row r="8" spans="1:23" ht="32.25">
      <c r="A8" s="347">
        <v>2</v>
      </c>
      <c r="B8" s="456" t="s">
        <v>213</v>
      </c>
      <c r="C8" s="457" t="s">
        <v>224</v>
      </c>
      <c r="D8" s="457" t="s">
        <v>225</v>
      </c>
      <c r="E8" s="458" t="s">
        <v>226</v>
      </c>
      <c r="F8" s="456" t="s">
        <v>217</v>
      </c>
      <c r="G8" s="457">
        <v>2417</v>
      </c>
      <c r="H8" s="456">
        <v>1998</v>
      </c>
      <c r="I8" s="347" t="s">
        <v>227</v>
      </c>
      <c r="J8" s="346" t="s">
        <v>228</v>
      </c>
      <c r="K8" s="347">
        <v>2</v>
      </c>
      <c r="L8" s="347">
        <v>0.9</v>
      </c>
      <c r="M8" s="459">
        <v>63726</v>
      </c>
      <c r="N8" s="347"/>
      <c r="O8" s="347"/>
      <c r="P8" s="347"/>
      <c r="Q8" s="460">
        <v>3402</v>
      </c>
      <c r="R8" s="461" t="s">
        <v>229</v>
      </c>
      <c r="S8" s="464" t="s">
        <v>230</v>
      </c>
      <c r="T8" s="463" t="s">
        <v>222</v>
      </c>
      <c r="U8" s="346" t="s">
        <v>223</v>
      </c>
      <c r="V8" s="463" t="s">
        <v>222</v>
      </c>
      <c r="W8" s="346" t="s">
        <v>223</v>
      </c>
    </row>
    <row r="9" spans="1:23" ht="32.25">
      <c r="A9" s="347">
        <v>3</v>
      </c>
      <c r="B9" s="456" t="s">
        <v>231</v>
      </c>
      <c r="C9" s="457" t="s">
        <v>232</v>
      </c>
      <c r="D9" s="457">
        <v>150420</v>
      </c>
      <c r="E9" s="458" t="s">
        <v>233</v>
      </c>
      <c r="F9" s="456" t="s">
        <v>217</v>
      </c>
      <c r="G9" s="457">
        <v>6842</v>
      </c>
      <c r="H9" s="456">
        <v>1976</v>
      </c>
      <c r="I9" s="347" t="s">
        <v>234</v>
      </c>
      <c r="J9" s="346" t="s">
        <v>235</v>
      </c>
      <c r="K9" s="347">
        <v>2</v>
      </c>
      <c r="L9" s="347">
        <v>5</v>
      </c>
      <c r="M9" s="459">
        <v>22129</v>
      </c>
      <c r="N9" s="347"/>
      <c r="O9" s="347"/>
      <c r="P9" s="347"/>
      <c r="Q9" s="460">
        <v>2430</v>
      </c>
      <c r="R9" s="461" t="s">
        <v>236</v>
      </c>
      <c r="S9" s="462" t="s">
        <v>1259</v>
      </c>
      <c r="T9" s="463" t="s">
        <v>222</v>
      </c>
      <c r="U9" s="346" t="s">
        <v>223</v>
      </c>
      <c r="V9" s="463" t="s">
        <v>222</v>
      </c>
      <c r="W9" s="346" t="s">
        <v>223</v>
      </c>
    </row>
    <row r="10" spans="1:23" ht="32.25">
      <c r="A10" s="347">
        <v>4</v>
      </c>
      <c r="B10" s="456" t="s">
        <v>237</v>
      </c>
      <c r="C10" s="457" t="s">
        <v>238</v>
      </c>
      <c r="D10" s="457">
        <v>48001</v>
      </c>
      <c r="E10" s="458" t="s">
        <v>239</v>
      </c>
      <c r="F10" s="456" t="s">
        <v>240</v>
      </c>
      <c r="G10" s="457" t="s">
        <v>731</v>
      </c>
      <c r="H10" s="456">
        <v>1988</v>
      </c>
      <c r="I10" s="347" t="s">
        <v>241</v>
      </c>
      <c r="J10" s="346" t="s">
        <v>242</v>
      </c>
      <c r="K10" s="347"/>
      <c r="L10" s="347">
        <v>6</v>
      </c>
      <c r="M10" s="459"/>
      <c r="N10" s="347"/>
      <c r="O10" s="347"/>
      <c r="P10" s="347"/>
      <c r="Q10" s="460">
        <v>2194</v>
      </c>
      <c r="R10" s="461" t="s">
        <v>236</v>
      </c>
      <c r="S10" s="462" t="s">
        <v>1259</v>
      </c>
      <c r="T10" s="463" t="s">
        <v>222</v>
      </c>
      <c r="U10" s="346" t="s">
        <v>223</v>
      </c>
      <c r="V10" s="463"/>
      <c r="W10" s="346"/>
    </row>
    <row r="11" spans="1:23" ht="32.25">
      <c r="A11" s="347">
        <v>5</v>
      </c>
      <c r="B11" s="456" t="s">
        <v>237</v>
      </c>
      <c r="C11" s="457" t="s">
        <v>243</v>
      </c>
      <c r="D11" s="457">
        <v>916001280</v>
      </c>
      <c r="E11" s="458" t="s">
        <v>244</v>
      </c>
      <c r="F11" s="456" t="s">
        <v>240</v>
      </c>
      <c r="G11" s="457" t="s">
        <v>731</v>
      </c>
      <c r="H11" s="456">
        <v>1980</v>
      </c>
      <c r="I11" s="347" t="s">
        <v>245</v>
      </c>
      <c r="J11" s="346" t="s">
        <v>235</v>
      </c>
      <c r="K11" s="347"/>
      <c r="L11" s="347">
        <v>5</v>
      </c>
      <c r="M11" s="459"/>
      <c r="N11" s="347"/>
      <c r="O11" s="347"/>
      <c r="P11" s="347"/>
      <c r="Q11" s="460">
        <v>810</v>
      </c>
      <c r="R11" s="461" t="s">
        <v>236</v>
      </c>
      <c r="S11" s="462" t="s">
        <v>1259</v>
      </c>
      <c r="T11" s="463" t="s">
        <v>222</v>
      </c>
      <c r="U11" s="346" t="s">
        <v>223</v>
      </c>
      <c r="V11" s="463"/>
      <c r="W11" s="346"/>
    </row>
    <row r="12" spans="1:23" ht="32.25">
      <c r="A12" s="347">
        <v>6</v>
      </c>
      <c r="B12" s="456" t="s">
        <v>237</v>
      </c>
      <c r="C12" s="457" t="s">
        <v>246</v>
      </c>
      <c r="D12" s="457">
        <v>2312</v>
      </c>
      <c r="E12" s="458" t="s">
        <v>247</v>
      </c>
      <c r="F12" s="456" t="s">
        <v>240</v>
      </c>
      <c r="G12" s="457" t="s">
        <v>731</v>
      </c>
      <c r="H12" s="456">
        <v>1991</v>
      </c>
      <c r="I12" s="347" t="s">
        <v>248</v>
      </c>
      <c r="J12" s="346" t="s">
        <v>235</v>
      </c>
      <c r="K12" s="347"/>
      <c r="L12" s="347">
        <v>2.5</v>
      </c>
      <c r="M12" s="459"/>
      <c r="N12" s="347"/>
      <c r="O12" s="347"/>
      <c r="P12" s="347"/>
      <c r="Q12" s="460">
        <v>891</v>
      </c>
      <c r="R12" s="461" t="s">
        <v>236</v>
      </c>
      <c r="S12" s="462" t="s">
        <v>1259</v>
      </c>
      <c r="T12" s="463" t="s">
        <v>222</v>
      </c>
      <c r="U12" s="346" t="s">
        <v>223</v>
      </c>
      <c r="V12" s="463"/>
      <c r="W12" s="346"/>
    </row>
    <row r="13" spans="1:23" ht="32.25">
      <c r="A13" s="347">
        <v>7</v>
      </c>
      <c r="B13" s="456" t="s">
        <v>237</v>
      </c>
      <c r="C13" s="457" t="s">
        <v>249</v>
      </c>
      <c r="D13" s="457">
        <v>4606</v>
      </c>
      <c r="E13" s="458" t="s">
        <v>250</v>
      </c>
      <c r="F13" s="456" t="s">
        <v>240</v>
      </c>
      <c r="G13" s="457" t="s">
        <v>731</v>
      </c>
      <c r="H13" s="456">
        <v>1982</v>
      </c>
      <c r="I13" s="347" t="s">
        <v>251</v>
      </c>
      <c r="J13" s="346" t="s">
        <v>252</v>
      </c>
      <c r="K13" s="347"/>
      <c r="L13" s="347">
        <v>8</v>
      </c>
      <c r="M13" s="459"/>
      <c r="N13" s="347"/>
      <c r="O13" s="347"/>
      <c r="P13" s="347"/>
      <c r="Q13" s="460">
        <v>1863</v>
      </c>
      <c r="R13" s="461" t="s">
        <v>236</v>
      </c>
      <c r="S13" s="462" t="s">
        <v>1259</v>
      </c>
      <c r="T13" s="463" t="s">
        <v>222</v>
      </c>
      <c r="U13" s="346" t="s">
        <v>223</v>
      </c>
      <c r="V13" s="463"/>
      <c r="W13" s="346"/>
    </row>
    <row r="14" spans="1:23" ht="32.25">
      <c r="A14" s="347">
        <v>8</v>
      </c>
      <c r="B14" s="456" t="s">
        <v>253</v>
      </c>
      <c r="C14" s="457" t="s">
        <v>254</v>
      </c>
      <c r="D14" s="457">
        <v>27420</v>
      </c>
      <c r="E14" s="458" t="s">
        <v>255</v>
      </c>
      <c r="F14" s="456" t="s">
        <v>256</v>
      </c>
      <c r="G14" s="457">
        <v>2502</v>
      </c>
      <c r="H14" s="456">
        <v>1987</v>
      </c>
      <c r="I14" s="347" t="s">
        <v>257</v>
      </c>
      <c r="J14" s="346" t="s">
        <v>258</v>
      </c>
      <c r="K14" s="347">
        <v>1</v>
      </c>
      <c r="L14" s="347"/>
      <c r="M14" s="459" t="s">
        <v>259</v>
      </c>
      <c r="N14" s="347"/>
      <c r="O14" s="347"/>
      <c r="P14" s="347"/>
      <c r="Q14" s="460">
        <v>7778</v>
      </c>
      <c r="R14" s="461" t="s">
        <v>236</v>
      </c>
      <c r="S14" s="462" t="s">
        <v>1259</v>
      </c>
      <c r="T14" s="463" t="s">
        <v>222</v>
      </c>
      <c r="U14" s="346" t="s">
        <v>223</v>
      </c>
      <c r="V14" s="463" t="s">
        <v>222</v>
      </c>
      <c r="W14" s="346" t="s">
        <v>223</v>
      </c>
    </row>
    <row r="15" spans="1:23" ht="32.25">
      <c r="A15" s="347">
        <v>9</v>
      </c>
      <c r="B15" s="456" t="s">
        <v>260</v>
      </c>
      <c r="C15" s="457" t="s">
        <v>261</v>
      </c>
      <c r="D15" s="457">
        <v>1389879</v>
      </c>
      <c r="E15" s="458" t="s">
        <v>262</v>
      </c>
      <c r="F15" s="456" t="s">
        <v>217</v>
      </c>
      <c r="G15" s="457" t="s">
        <v>731</v>
      </c>
      <c r="H15" s="456">
        <v>1979</v>
      </c>
      <c r="I15" s="347" t="s">
        <v>263</v>
      </c>
      <c r="J15" s="346" t="s">
        <v>264</v>
      </c>
      <c r="K15" s="347">
        <v>2</v>
      </c>
      <c r="L15" s="347">
        <v>1.8</v>
      </c>
      <c r="M15" s="459">
        <v>52021</v>
      </c>
      <c r="N15" s="347"/>
      <c r="O15" s="347"/>
      <c r="P15" s="347"/>
      <c r="Q15" s="460">
        <v>5265</v>
      </c>
      <c r="R15" s="461" t="s">
        <v>265</v>
      </c>
      <c r="S15" s="462" t="s">
        <v>266</v>
      </c>
      <c r="T15" s="463" t="s">
        <v>222</v>
      </c>
      <c r="U15" s="346" t="s">
        <v>223</v>
      </c>
      <c r="V15" s="463" t="s">
        <v>222</v>
      </c>
      <c r="W15" s="346" t="s">
        <v>223</v>
      </c>
    </row>
    <row r="16" spans="1:23" ht="32.25">
      <c r="A16" s="347">
        <v>10</v>
      </c>
      <c r="B16" s="456" t="s">
        <v>715</v>
      </c>
      <c r="C16" s="457" t="s">
        <v>267</v>
      </c>
      <c r="D16" s="457">
        <v>579903</v>
      </c>
      <c r="E16" s="458" t="s">
        <v>268</v>
      </c>
      <c r="F16" s="456" t="s">
        <v>269</v>
      </c>
      <c r="G16" s="457">
        <v>3120</v>
      </c>
      <c r="H16" s="456">
        <v>1987</v>
      </c>
      <c r="I16" s="347"/>
      <c r="J16" s="346"/>
      <c r="K16" s="347">
        <v>1</v>
      </c>
      <c r="L16" s="347"/>
      <c r="M16" s="459"/>
      <c r="N16" s="347"/>
      <c r="O16" s="347"/>
      <c r="P16" s="347"/>
      <c r="Q16" s="460">
        <v>14580</v>
      </c>
      <c r="R16" s="461" t="s">
        <v>270</v>
      </c>
      <c r="S16" s="462" t="s">
        <v>271</v>
      </c>
      <c r="T16" s="463" t="s">
        <v>222</v>
      </c>
      <c r="U16" s="346" t="s">
        <v>223</v>
      </c>
      <c r="V16" s="463" t="s">
        <v>222</v>
      </c>
      <c r="W16" s="346" t="s">
        <v>223</v>
      </c>
    </row>
    <row r="17" spans="1:23" ht="32.25">
      <c r="A17" s="347">
        <v>11</v>
      </c>
      <c r="B17" s="456" t="s">
        <v>272</v>
      </c>
      <c r="C17" s="457" t="s">
        <v>273</v>
      </c>
      <c r="D17" s="457" t="s">
        <v>274</v>
      </c>
      <c r="E17" s="465" t="s">
        <v>275</v>
      </c>
      <c r="F17" s="456" t="s">
        <v>217</v>
      </c>
      <c r="G17" s="457">
        <v>2477</v>
      </c>
      <c r="H17" s="456">
        <v>1999</v>
      </c>
      <c r="I17" s="347" t="s">
        <v>276</v>
      </c>
      <c r="J17" s="346" t="s">
        <v>63</v>
      </c>
      <c r="K17" s="347">
        <v>6</v>
      </c>
      <c r="L17" s="347">
        <v>1263</v>
      </c>
      <c r="M17" s="459">
        <v>235097</v>
      </c>
      <c r="N17" s="347"/>
      <c r="O17" s="347"/>
      <c r="P17" s="347"/>
      <c r="Q17" s="460">
        <v>13770</v>
      </c>
      <c r="R17" s="461" t="s">
        <v>281</v>
      </c>
      <c r="S17" s="462" t="s">
        <v>282</v>
      </c>
      <c r="T17" s="463" t="s">
        <v>283</v>
      </c>
      <c r="U17" s="346" t="s">
        <v>284</v>
      </c>
      <c r="V17" s="463" t="s">
        <v>283</v>
      </c>
      <c r="W17" s="346" t="s">
        <v>284</v>
      </c>
    </row>
    <row r="18" spans="1:23" ht="32.25">
      <c r="A18" s="347">
        <v>12</v>
      </c>
      <c r="B18" s="456" t="s">
        <v>253</v>
      </c>
      <c r="C18" s="457" t="s">
        <v>285</v>
      </c>
      <c r="D18" s="457">
        <v>6360</v>
      </c>
      <c r="E18" s="458" t="s">
        <v>286</v>
      </c>
      <c r="F18" s="466">
        <v>12145</v>
      </c>
      <c r="G18" s="457">
        <v>6842</v>
      </c>
      <c r="H18" s="456">
        <v>1990</v>
      </c>
      <c r="I18" s="347">
        <v>1990</v>
      </c>
      <c r="J18" s="346" t="s">
        <v>287</v>
      </c>
      <c r="K18" s="347">
        <v>1</v>
      </c>
      <c r="L18" s="347"/>
      <c r="M18" s="459" t="s">
        <v>288</v>
      </c>
      <c r="N18" s="347"/>
      <c r="O18" s="347"/>
      <c r="P18" s="347"/>
      <c r="Q18" s="460">
        <v>30618</v>
      </c>
      <c r="R18" s="461" t="s">
        <v>289</v>
      </c>
      <c r="S18" s="462" t="s">
        <v>290</v>
      </c>
      <c r="T18" s="463" t="s">
        <v>222</v>
      </c>
      <c r="U18" s="346" t="s">
        <v>223</v>
      </c>
      <c r="V18" s="463" t="s">
        <v>222</v>
      </c>
      <c r="W18" s="346" t="s">
        <v>223</v>
      </c>
    </row>
    <row r="19" spans="1:23" ht="32.25">
      <c r="A19" s="347">
        <v>13</v>
      </c>
      <c r="B19" s="456" t="s">
        <v>291</v>
      </c>
      <c r="C19" s="457" t="s">
        <v>292</v>
      </c>
      <c r="D19" s="457">
        <v>820367</v>
      </c>
      <c r="E19" s="465" t="s">
        <v>731</v>
      </c>
      <c r="F19" s="456" t="s">
        <v>293</v>
      </c>
      <c r="G19" s="457">
        <v>4000</v>
      </c>
      <c r="H19" s="456">
        <v>2001</v>
      </c>
      <c r="I19" s="347"/>
      <c r="J19" s="346"/>
      <c r="K19" s="347">
        <v>1</v>
      </c>
      <c r="L19" s="347"/>
      <c r="M19" s="459"/>
      <c r="N19" s="347"/>
      <c r="O19" s="347"/>
      <c r="P19" s="347"/>
      <c r="Q19" s="460">
        <v>62370</v>
      </c>
      <c r="R19" s="461" t="s">
        <v>283</v>
      </c>
      <c r="S19" s="462" t="s">
        <v>284</v>
      </c>
      <c r="T19" s="463" t="s">
        <v>222</v>
      </c>
      <c r="U19" s="346" t="s">
        <v>223</v>
      </c>
      <c r="V19" s="463" t="s">
        <v>222</v>
      </c>
      <c r="W19" s="346" t="s">
        <v>223</v>
      </c>
    </row>
    <row r="20" spans="1:23" ht="32.25">
      <c r="A20" s="347">
        <v>14</v>
      </c>
      <c r="B20" s="467" t="s">
        <v>294</v>
      </c>
      <c r="C20" s="468" t="s">
        <v>295</v>
      </c>
      <c r="D20" s="468" t="s">
        <v>296</v>
      </c>
      <c r="E20" s="469" t="s">
        <v>297</v>
      </c>
      <c r="F20" s="467" t="s">
        <v>217</v>
      </c>
      <c r="G20" s="468">
        <v>6596</v>
      </c>
      <c r="H20" s="467">
        <v>1991</v>
      </c>
      <c r="I20" s="347" t="s">
        <v>298</v>
      </c>
      <c r="J20" s="346" t="s">
        <v>299</v>
      </c>
      <c r="K20" s="347">
        <v>3</v>
      </c>
      <c r="L20" s="347">
        <v>11.3</v>
      </c>
      <c r="M20" s="459">
        <v>220700</v>
      </c>
      <c r="N20" s="347"/>
      <c r="O20" s="347"/>
      <c r="P20" s="347"/>
      <c r="Q20" s="470">
        <v>16925</v>
      </c>
      <c r="R20" s="471" t="s">
        <v>300</v>
      </c>
      <c r="S20" s="472" t="s">
        <v>301</v>
      </c>
      <c r="T20" s="473" t="s">
        <v>220</v>
      </c>
      <c r="U20" s="346" t="s">
        <v>221</v>
      </c>
      <c r="V20" s="474" t="s">
        <v>302</v>
      </c>
      <c r="W20" s="346" t="s">
        <v>303</v>
      </c>
    </row>
    <row r="21" spans="1:23" ht="31.5">
      <c r="A21" s="347">
        <v>15</v>
      </c>
      <c r="B21" s="456" t="s">
        <v>294</v>
      </c>
      <c r="C21" s="457">
        <v>24232</v>
      </c>
      <c r="D21" s="457" t="s">
        <v>304</v>
      </c>
      <c r="E21" s="458" t="s">
        <v>305</v>
      </c>
      <c r="F21" s="456" t="s">
        <v>306</v>
      </c>
      <c r="G21" s="457">
        <v>6871</v>
      </c>
      <c r="H21" s="456">
        <v>1994</v>
      </c>
      <c r="I21" s="347" t="s">
        <v>307</v>
      </c>
      <c r="J21" s="346" t="s">
        <v>308</v>
      </c>
      <c r="K21" s="347">
        <v>3</v>
      </c>
      <c r="L21" s="347">
        <v>11.3</v>
      </c>
      <c r="M21" s="459">
        <v>251816</v>
      </c>
      <c r="N21" s="347"/>
      <c r="O21" s="347"/>
      <c r="P21" s="347"/>
      <c r="Q21" s="460">
        <v>63245</v>
      </c>
      <c r="R21" s="461" t="s">
        <v>309</v>
      </c>
      <c r="S21" s="475" t="s">
        <v>310</v>
      </c>
      <c r="T21" s="461" t="s">
        <v>309</v>
      </c>
      <c r="U21" s="475" t="s">
        <v>310</v>
      </c>
      <c r="V21" s="461" t="s">
        <v>309</v>
      </c>
      <c r="W21" s="475" t="s">
        <v>310</v>
      </c>
    </row>
    <row r="22" spans="1:23" ht="31.5">
      <c r="A22" s="347">
        <v>16</v>
      </c>
      <c r="B22" s="456" t="s">
        <v>311</v>
      </c>
      <c r="C22" s="457">
        <v>726</v>
      </c>
      <c r="D22" s="457">
        <v>6395</v>
      </c>
      <c r="E22" s="465" t="s">
        <v>731</v>
      </c>
      <c r="F22" s="456" t="s">
        <v>293</v>
      </c>
      <c r="G22" s="457"/>
      <c r="H22" s="456">
        <v>1993</v>
      </c>
      <c r="I22" s="347"/>
      <c r="J22" s="346"/>
      <c r="K22" s="347">
        <v>1</v>
      </c>
      <c r="L22" s="347"/>
      <c r="M22" s="459"/>
      <c r="N22" s="347"/>
      <c r="O22" s="347"/>
      <c r="P22" s="347"/>
      <c r="Q22" s="460">
        <v>18954</v>
      </c>
      <c r="R22" s="461" t="s">
        <v>283</v>
      </c>
      <c r="S22" s="475" t="s">
        <v>284</v>
      </c>
      <c r="T22" s="461" t="s">
        <v>283</v>
      </c>
      <c r="U22" s="475" t="s">
        <v>284</v>
      </c>
      <c r="V22" s="461" t="s">
        <v>283</v>
      </c>
      <c r="W22" s="475" t="s">
        <v>284</v>
      </c>
    </row>
    <row r="23" spans="1:23" ht="32.25">
      <c r="A23" s="347">
        <v>17</v>
      </c>
      <c r="B23" s="456" t="s">
        <v>312</v>
      </c>
      <c r="C23" s="457">
        <v>1619</v>
      </c>
      <c r="D23" s="476" t="s">
        <v>313</v>
      </c>
      <c r="E23" s="458" t="s">
        <v>314</v>
      </c>
      <c r="F23" s="477" t="s">
        <v>315</v>
      </c>
      <c r="G23" s="457"/>
      <c r="H23" s="456">
        <v>1982</v>
      </c>
      <c r="I23" s="347" t="s">
        <v>316</v>
      </c>
      <c r="J23" s="346" t="s">
        <v>317</v>
      </c>
      <c r="K23" s="347">
        <v>2</v>
      </c>
      <c r="L23" s="347" t="s">
        <v>318</v>
      </c>
      <c r="M23" s="459">
        <v>348466</v>
      </c>
      <c r="N23" s="347"/>
      <c r="O23" s="347"/>
      <c r="P23" s="347"/>
      <c r="Q23" s="460">
        <v>39368</v>
      </c>
      <c r="R23" s="461" t="s">
        <v>319</v>
      </c>
      <c r="S23" s="475" t="s">
        <v>320</v>
      </c>
      <c r="T23" s="463" t="s">
        <v>283</v>
      </c>
      <c r="U23" s="346" t="s">
        <v>284</v>
      </c>
      <c r="V23" s="461" t="s">
        <v>319</v>
      </c>
      <c r="W23" s="475" t="s">
        <v>320</v>
      </c>
    </row>
    <row r="24" spans="1:23" ht="31.5">
      <c r="A24" s="347">
        <v>18</v>
      </c>
      <c r="B24" s="477" t="s">
        <v>321</v>
      </c>
      <c r="C24" s="457" t="s">
        <v>322</v>
      </c>
      <c r="D24" s="476" t="s">
        <v>323</v>
      </c>
      <c r="E24" s="458" t="s">
        <v>324</v>
      </c>
      <c r="F24" s="477" t="s">
        <v>325</v>
      </c>
      <c r="G24" s="457">
        <v>2800</v>
      </c>
      <c r="H24" s="456">
        <v>1999</v>
      </c>
      <c r="I24" s="347" t="s">
        <v>326</v>
      </c>
      <c r="J24" s="346" t="s">
        <v>327</v>
      </c>
      <c r="K24" s="347">
        <v>6</v>
      </c>
      <c r="L24" s="347"/>
      <c r="M24" s="459"/>
      <c r="N24" s="347"/>
      <c r="O24" s="347"/>
      <c r="P24" s="347"/>
      <c r="Q24" s="460">
        <v>17415</v>
      </c>
      <c r="R24" s="461" t="s">
        <v>328</v>
      </c>
      <c r="S24" s="475" t="s">
        <v>329</v>
      </c>
      <c r="T24" s="461" t="s">
        <v>328</v>
      </c>
      <c r="U24" s="475" t="s">
        <v>329</v>
      </c>
      <c r="V24" s="461" t="s">
        <v>328</v>
      </c>
      <c r="W24" s="475" t="s">
        <v>329</v>
      </c>
    </row>
    <row r="25" spans="1:23" ht="31.5">
      <c r="A25" s="347">
        <v>19</v>
      </c>
      <c r="B25" s="478" t="s">
        <v>330</v>
      </c>
      <c r="C25" s="468" t="s">
        <v>331</v>
      </c>
      <c r="D25" s="479" t="s">
        <v>332</v>
      </c>
      <c r="E25" s="469" t="s">
        <v>333</v>
      </c>
      <c r="F25" s="478" t="s">
        <v>334</v>
      </c>
      <c r="G25" s="468"/>
      <c r="H25" s="467">
        <v>2000</v>
      </c>
      <c r="I25" s="347" t="s">
        <v>335</v>
      </c>
      <c r="J25" s="346" t="s">
        <v>336</v>
      </c>
      <c r="K25" s="347">
        <v>2</v>
      </c>
      <c r="L25" s="347" t="s">
        <v>337</v>
      </c>
      <c r="M25" s="459">
        <v>259584</v>
      </c>
      <c r="N25" s="347"/>
      <c r="O25" s="347"/>
      <c r="P25" s="347"/>
      <c r="Q25" s="470">
        <v>10530</v>
      </c>
      <c r="R25" s="471" t="s">
        <v>338</v>
      </c>
      <c r="S25" s="474" t="s">
        <v>339</v>
      </c>
      <c r="T25" s="471" t="s">
        <v>338</v>
      </c>
      <c r="U25" s="474" t="s">
        <v>339</v>
      </c>
      <c r="V25" s="471" t="s">
        <v>338</v>
      </c>
      <c r="W25" s="474" t="s">
        <v>339</v>
      </c>
    </row>
    <row r="26" spans="1:23" ht="31.5">
      <c r="A26" s="347">
        <v>20</v>
      </c>
      <c r="B26" s="480" t="s">
        <v>340</v>
      </c>
      <c r="C26" s="481" t="s">
        <v>341</v>
      </c>
      <c r="D26" s="482" t="s">
        <v>342</v>
      </c>
      <c r="E26" s="483"/>
      <c r="F26" s="484" t="s">
        <v>343</v>
      </c>
      <c r="G26" s="485">
        <v>3</v>
      </c>
      <c r="H26" s="483">
        <v>1993</v>
      </c>
      <c r="I26" s="486"/>
      <c r="J26" s="487"/>
      <c r="K26" s="486"/>
      <c r="L26" s="486"/>
      <c r="M26" s="488"/>
      <c r="N26" s="486"/>
      <c r="O26" s="347"/>
      <c r="P26" s="347"/>
      <c r="Q26" s="470"/>
      <c r="R26" s="471" t="s">
        <v>344</v>
      </c>
      <c r="S26" s="474" t="s">
        <v>345</v>
      </c>
      <c r="T26" s="474"/>
      <c r="U26" s="489"/>
      <c r="V26" s="474"/>
      <c r="W26" s="489"/>
    </row>
    <row r="27" spans="1:23" ht="31.5">
      <c r="A27" s="347">
        <v>21</v>
      </c>
      <c r="B27" s="490" t="s">
        <v>346</v>
      </c>
      <c r="C27" s="491" t="s">
        <v>347</v>
      </c>
      <c r="D27" s="491" t="s">
        <v>348</v>
      </c>
      <c r="E27" s="491" t="s">
        <v>731</v>
      </c>
      <c r="F27" s="492" t="s">
        <v>349</v>
      </c>
      <c r="G27" s="490"/>
      <c r="H27" s="490">
        <v>2005</v>
      </c>
      <c r="I27" s="347"/>
      <c r="J27" s="346"/>
      <c r="K27" s="347">
        <v>1</v>
      </c>
      <c r="L27" s="347"/>
      <c r="M27" s="459"/>
      <c r="N27" s="347"/>
      <c r="O27" s="347"/>
      <c r="P27" s="347"/>
      <c r="Q27" s="460">
        <v>126000</v>
      </c>
      <c r="R27" s="475" t="s">
        <v>350</v>
      </c>
      <c r="S27" s="475" t="s">
        <v>351</v>
      </c>
      <c r="T27" s="475" t="s">
        <v>350</v>
      </c>
      <c r="U27" s="475" t="s">
        <v>351</v>
      </c>
      <c r="V27" s="475" t="s">
        <v>350</v>
      </c>
      <c r="W27" s="475" t="s">
        <v>351</v>
      </c>
    </row>
    <row r="28" spans="1:23" s="503" customFormat="1" ht="31.5">
      <c r="A28" s="347">
        <v>22</v>
      </c>
      <c r="B28" s="499" t="s">
        <v>352</v>
      </c>
      <c r="C28" s="499" t="s">
        <v>353</v>
      </c>
      <c r="D28" s="499" t="s">
        <v>354</v>
      </c>
      <c r="E28" s="499" t="s">
        <v>355</v>
      </c>
      <c r="F28" s="499" t="s">
        <v>730</v>
      </c>
      <c r="G28" s="499"/>
      <c r="H28" s="499">
        <v>2009</v>
      </c>
      <c r="I28" s="499" t="s">
        <v>356</v>
      </c>
      <c r="J28" s="500"/>
      <c r="K28" s="499"/>
      <c r="L28" s="499">
        <v>440</v>
      </c>
      <c r="M28" s="499"/>
      <c r="N28" s="499"/>
      <c r="O28" s="347"/>
      <c r="P28" s="347"/>
      <c r="Q28" s="501">
        <v>2408</v>
      </c>
      <c r="R28" s="500" t="s">
        <v>357</v>
      </c>
      <c r="S28" s="500" t="s">
        <v>358</v>
      </c>
      <c r="T28" s="500" t="s">
        <v>357</v>
      </c>
      <c r="U28" s="500" t="s">
        <v>358</v>
      </c>
      <c r="V28" s="502"/>
      <c r="W28" s="502"/>
    </row>
    <row r="29" spans="1:23" ht="14.25">
      <c r="A29" s="347">
        <v>23</v>
      </c>
      <c r="B29" s="347"/>
      <c r="C29" s="347"/>
      <c r="D29" s="347"/>
      <c r="E29" s="347"/>
      <c r="F29" s="347"/>
      <c r="G29" s="347"/>
      <c r="H29" s="347"/>
      <c r="I29" s="347"/>
      <c r="J29" s="346"/>
      <c r="K29" s="347"/>
      <c r="L29" s="347"/>
      <c r="M29" s="347"/>
      <c r="N29" s="347"/>
      <c r="O29" s="347"/>
      <c r="P29" s="347"/>
      <c r="Q29" s="460"/>
      <c r="R29" s="493"/>
      <c r="S29" s="493"/>
      <c r="T29" s="493"/>
      <c r="U29" s="493"/>
      <c r="V29" s="493"/>
      <c r="W29" s="493"/>
    </row>
    <row r="30" spans="1:23" ht="14.25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5"/>
      <c r="R30" s="494"/>
      <c r="S30" s="496"/>
      <c r="T30" s="494"/>
      <c r="U30" s="494"/>
      <c r="V30" s="494"/>
      <c r="W30" s="494"/>
    </row>
  </sheetData>
  <sheetProtection/>
  <mergeCells count="21">
    <mergeCell ref="V3:W4"/>
    <mergeCell ref="K1:L1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M3:M5"/>
    <mergeCell ref="I3:I5"/>
    <mergeCell ref="J3:J5"/>
    <mergeCell ref="K3:K5"/>
    <mergeCell ref="L3:L5"/>
    <mergeCell ref="R3:S4"/>
    <mergeCell ref="T3:U4"/>
    <mergeCell ref="N3:N5"/>
    <mergeCell ref="O3:P4"/>
    <mergeCell ref="Q3:Q5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8.796875" defaultRowHeight="14.25"/>
  <cols>
    <col min="1" max="1" width="28.09765625" style="0" customWidth="1"/>
    <col min="2" max="2" width="13.09765625" style="0" customWidth="1"/>
    <col min="3" max="3" width="24.59765625" style="0" customWidth="1"/>
    <col min="4" max="4" width="15.5" style="0" customWidth="1"/>
    <col min="5" max="5" width="13.59765625" style="0" customWidth="1"/>
    <col min="6" max="6" width="20" style="0" customWidth="1"/>
    <col min="7" max="7" width="18.69921875" style="0" customWidth="1"/>
    <col min="8" max="8" width="20.19921875" style="0" customWidth="1"/>
    <col min="9" max="9" width="19" style="0" customWidth="1"/>
    <col min="10" max="10" width="18.3984375" style="0" customWidth="1"/>
    <col min="11" max="11" width="25.59765625" style="0" customWidth="1"/>
  </cols>
  <sheetData>
    <row r="1" spans="1:11" ht="15" thickBot="1">
      <c r="A1" s="321" t="s">
        <v>853</v>
      </c>
      <c r="B1" s="322"/>
      <c r="C1" s="322"/>
      <c r="D1" s="322"/>
      <c r="E1" s="323"/>
      <c r="F1" s="323"/>
      <c r="G1" s="324"/>
      <c r="H1" s="324"/>
      <c r="I1" s="324"/>
      <c r="J1" s="322"/>
      <c r="K1" s="322"/>
    </row>
    <row r="2" spans="1:11" ht="65.25" customHeight="1">
      <c r="A2" s="911" t="s">
        <v>854</v>
      </c>
      <c r="B2" s="913" t="s">
        <v>855</v>
      </c>
      <c r="C2" s="915" t="s">
        <v>856</v>
      </c>
      <c r="D2" s="915" t="s">
        <v>857</v>
      </c>
      <c r="E2" s="917" t="s">
        <v>858</v>
      </c>
      <c r="F2" s="919" t="s">
        <v>859</v>
      </c>
      <c r="G2" s="919"/>
      <c r="H2" s="919"/>
      <c r="I2" s="919"/>
      <c r="J2" s="909" t="s">
        <v>860</v>
      </c>
      <c r="K2" s="910"/>
    </row>
    <row r="3" spans="1:11" ht="52.5" customHeight="1">
      <c r="A3" s="912"/>
      <c r="B3" s="914"/>
      <c r="C3" s="916"/>
      <c r="D3" s="916"/>
      <c r="E3" s="918"/>
      <c r="F3" s="325" t="s">
        <v>861</v>
      </c>
      <c r="G3" s="326" t="s">
        <v>862</v>
      </c>
      <c r="H3" s="326" t="s">
        <v>863</v>
      </c>
      <c r="I3" s="325" t="s">
        <v>864</v>
      </c>
      <c r="J3" s="325" t="s">
        <v>865</v>
      </c>
      <c r="K3" s="327" t="s">
        <v>866</v>
      </c>
    </row>
    <row r="4" spans="1:11" s="363" customFormat="1" ht="33.75">
      <c r="A4" s="353" t="s">
        <v>892</v>
      </c>
      <c r="B4" s="399">
        <v>35</v>
      </c>
      <c r="C4" s="400">
        <v>824448.91</v>
      </c>
      <c r="D4" s="401">
        <v>0</v>
      </c>
      <c r="E4" s="402"/>
      <c r="F4" s="403" t="s">
        <v>798</v>
      </c>
      <c r="G4" s="404"/>
      <c r="H4" s="405" t="s">
        <v>799</v>
      </c>
      <c r="I4" s="405" t="s">
        <v>800</v>
      </c>
      <c r="J4" s="406" t="s">
        <v>801</v>
      </c>
      <c r="K4" s="407" t="s">
        <v>802</v>
      </c>
    </row>
    <row r="5" spans="1:11" s="363" customFormat="1" ht="14.25">
      <c r="A5" s="354" t="s">
        <v>1085</v>
      </c>
      <c r="B5" s="399">
        <v>20</v>
      </c>
      <c r="C5" s="408">
        <v>96690.63</v>
      </c>
      <c r="D5" s="401">
        <v>2225.81</v>
      </c>
      <c r="E5" s="409"/>
      <c r="F5" s="410"/>
      <c r="G5" s="411"/>
      <c r="H5" s="104"/>
      <c r="I5" s="104"/>
      <c r="J5" s="412"/>
      <c r="K5" s="412"/>
    </row>
    <row r="6" spans="1:11" s="363" customFormat="1" ht="14.25">
      <c r="A6" s="354" t="s">
        <v>963</v>
      </c>
      <c r="B6" s="399">
        <v>25</v>
      </c>
      <c r="C6" s="413">
        <v>240233.35</v>
      </c>
      <c r="D6" s="414">
        <v>10958</v>
      </c>
      <c r="E6" s="409"/>
      <c r="F6" s="410"/>
      <c r="G6" s="411"/>
      <c r="H6" s="104"/>
      <c r="I6" s="104"/>
      <c r="J6" s="412"/>
      <c r="K6" s="412"/>
    </row>
    <row r="7" spans="1:11" s="363" customFormat="1" ht="14.25">
      <c r="A7" s="353" t="s">
        <v>967</v>
      </c>
      <c r="B7" s="399">
        <v>16</v>
      </c>
      <c r="C7" s="414">
        <v>17734.38</v>
      </c>
      <c r="D7" s="401">
        <v>1628.31</v>
      </c>
      <c r="E7" s="367"/>
      <c r="F7" s="367"/>
      <c r="G7" s="415"/>
      <c r="H7" s="367"/>
      <c r="I7" s="367"/>
      <c r="J7" s="367"/>
      <c r="K7" s="367"/>
    </row>
    <row r="8" spans="1:11" s="363" customFormat="1" ht="14.25">
      <c r="A8" s="353" t="s">
        <v>972</v>
      </c>
      <c r="B8" s="399">
        <v>17</v>
      </c>
      <c r="C8" s="408">
        <v>75747.43</v>
      </c>
      <c r="D8" s="401">
        <v>9241.65</v>
      </c>
      <c r="E8" s="367"/>
      <c r="F8" s="367"/>
      <c r="G8" s="415"/>
      <c r="H8" s="367"/>
      <c r="I8" s="367"/>
      <c r="J8" s="367"/>
      <c r="K8" s="367"/>
    </row>
    <row r="9" spans="1:11" s="363" customFormat="1" ht="14.25">
      <c r="A9" s="353" t="s">
        <v>987</v>
      </c>
      <c r="B9" s="399">
        <v>15</v>
      </c>
      <c r="C9" s="413">
        <f>112530.24+599.3+2220+3041.46</f>
        <v>118391.00000000001</v>
      </c>
      <c r="D9" s="401">
        <v>8267.08</v>
      </c>
      <c r="E9" s="367"/>
      <c r="F9" s="367"/>
      <c r="G9" s="415"/>
      <c r="H9" s="367"/>
      <c r="I9" s="367"/>
      <c r="J9" s="367"/>
      <c r="K9" s="367"/>
    </row>
    <row r="10" spans="1:11" s="363" customFormat="1" ht="14.25">
      <c r="A10" s="353" t="s">
        <v>836</v>
      </c>
      <c r="B10" s="399">
        <v>10</v>
      </c>
      <c r="C10" s="413">
        <v>345824.38</v>
      </c>
      <c r="D10" s="401">
        <v>235696.57</v>
      </c>
      <c r="E10" s="416">
        <v>3000</v>
      </c>
      <c r="F10" s="370" t="s">
        <v>820</v>
      </c>
      <c r="G10" s="417">
        <v>3000</v>
      </c>
      <c r="H10" s="416">
        <v>3000</v>
      </c>
      <c r="I10" s="370" t="s">
        <v>821</v>
      </c>
      <c r="J10" s="416">
        <v>3000</v>
      </c>
      <c r="K10" s="370" t="s">
        <v>822</v>
      </c>
    </row>
    <row r="11" spans="1:11" s="363" customFormat="1" ht="14.25">
      <c r="A11" s="353" t="s">
        <v>1002</v>
      </c>
      <c r="B11" s="399">
        <v>37</v>
      </c>
      <c r="C11" s="413">
        <v>116613.96</v>
      </c>
      <c r="D11" s="401">
        <v>0</v>
      </c>
      <c r="E11" s="367"/>
      <c r="F11" s="367"/>
      <c r="G11" s="417">
        <v>4000</v>
      </c>
      <c r="H11" s="416">
        <v>4000</v>
      </c>
      <c r="I11" s="370" t="s">
        <v>1341</v>
      </c>
      <c r="J11" s="367"/>
      <c r="K11" s="367"/>
    </row>
    <row r="12" spans="1:11" s="363" customFormat="1" ht="56.25">
      <c r="A12" s="353" t="s">
        <v>1006</v>
      </c>
      <c r="B12" s="399">
        <v>71</v>
      </c>
      <c r="C12" s="413">
        <v>317114.13</v>
      </c>
      <c r="D12" s="401">
        <v>0</v>
      </c>
      <c r="E12" s="418"/>
      <c r="F12" s="380" t="s">
        <v>77</v>
      </c>
      <c r="G12" s="419">
        <v>5000</v>
      </c>
      <c r="H12" s="380" t="s">
        <v>74</v>
      </c>
      <c r="I12" s="380" t="s">
        <v>75</v>
      </c>
      <c r="J12" s="419">
        <v>60000</v>
      </c>
      <c r="K12" s="369" t="s">
        <v>76</v>
      </c>
    </row>
    <row r="13" spans="1:11" s="363" customFormat="1" ht="14.25">
      <c r="A13" s="353" t="s">
        <v>1010</v>
      </c>
      <c r="B13" s="399">
        <v>25</v>
      </c>
      <c r="C13" s="420">
        <v>67663.25</v>
      </c>
      <c r="D13" s="401">
        <v>10698.39</v>
      </c>
      <c r="E13" s="367"/>
      <c r="F13" s="367"/>
      <c r="G13" s="415"/>
      <c r="H13" s="367"/>
      <c r="I13" s="367"/>
      <c r="J13" s="367"/>
      <c r="K13" s="367"/>
    </row>
    <row r="14" spans="1:11" s="363" customFormat="1" ht="23.25" customHeight="1">
      <c r="A14" s="353" t="s">
        <v>1245</v>
      </c>
      <c r="B14" s="399">
        <v>6</v>
      </c>
      <c r="C14" s="413">
        <v>42603</v>
      </c>
      <c r="D14" s="401">
        <v>0</v>
      </c>
      <c r="E14" s="367"/>
      <c r="F14" s="421" t="s">
        <v>678</v>
      </c>
      <c r="G14" s="422" t="s">
        <v>679</v>
      </c>
      <c r="H14" s="422" t="s">
        <v>680</v>
      </c>
      <c r="I14" s="423" t="s">
        <v>681</v>
      </c>
      <c r="J14" s="424">
        <v>30000</v>
      </c>
      <c r="K14" s="425" t="s">
        <v>682</v>
      </c>
    </row>
    <row r="15" spans="1:11" s="363" customFormat="1" ht="14.25">
      <c r="A15" s="353" t="s">
        <v>1015</v>
      </c>
      <c r="B15" s="399">
        <v>50</v>
      </c>
      <c r="C15" s="413">
        <v>452365.23</v>
      </c>
      <c r="D15" s="401">
        <v>29581.18</v>
      </c>
      <c r="E15" s="367"/>
      <c r="F15" s="367"/>
      <c r="G15" s="415"/>
      <c r="H15" s="367"/>
      <c r="I15" s="367"/>
      <c r="J15" s="371"/>
      <c r="K15" s="367"/>
    </row>
    <row r="16" spans="1:11" s="363" customFormat="1" ht="14.25">
      <c r="A16" s="353" t="s">
        <v>1040</v>
      </c>
      <c r="B16" s="399">
        <v>16</v>
      </c>
      <c r="C16" s="426">
        <f>27551.98+2440</f>
        <v>29991.98</v>
      </c>
      <c r="D16" s="414">
        <v>1513.35</v>
      </c>
      <c r="E16" s="367"/>
      <c r="F16" s="367"/>
      <c r="G16" s="415"/>
      <c r="H16" s="367"/>
      <c r="I16" s="367"/>
      <c r="J16" s="367"/>
      <c r="K16" s="367"/>
    </row>
    <row r="17" spans="1:11" s="363" customFormat="1" ht="14.25">
      <c r="A17" s="353" t="s">
        <v>1020</v>
      </c>
      <c r="B17" s="399">
        <v>42</v>
      </c>
      <c r="C17" s="413">
        <v>156434.65</v>
      </c>
      <c r="D17" s="401">
        <v>22055.96</v>
      </c>
      <c r="E17" s="367"/>
      <c r="F17" s="367"/>
      <c r="G17" s="415"/>
      <c r="H17" s="367"/>
      <c r="I17" s="367"/>
      <c r="J17" s="367"/>
      <c r="K17" s="367"/>
    </row>
    <row r="18" spans="1:11" s="363" customFormat="1" ht="14.25">
      <c r="A18" s="353" t="s">
        <v>1217</v>
      </c>
      <c r="B18" s="399">
        <v>43</v>
      </c>
      <c r="C18" s="427">
        <v>167371.05</v>
      </c>
      <c r="D18" s="428">
        <v>0</v>
      </c>
      <c r="E18" s="367"/>
      <c r="F18" s="367"/>
      <c r="G18" s="415"/>
      <c r="H18" s="367"/>
      <c r="I18" s="367"/>
      <c r="J18" s="367"/>
      <c r="K18" s="367"/>
    </row>
    <row r="19" spans="1:11" ht="49.5" customHeight="1">
      <c r="A19" s="46" t="s">
        <v>1374</v>
      </c>
      <c r="B19" s="304">
        <v>94</v>
      </c>
      <c r="C19" s="732">
        <f>7000000+6075564.84</f>
        <v>13075564.84</v>
      </c>
      <c r="D19" s="359">
        <v>0</v>
      </c>
      <c r="E19" s="733">
        <v>800000</v>
      </c>
      <c r="F19" s="734" t="s">
        <v>1446</v>
      </c>
      <c r="G19" s="734">
        <v>10000</v>
      </c>
      <c r="H19" s="734">
        <v>20000</v>
      </c>
      <c r="I19" s="735" t="s">
        <v>1567</v>
      </c>
      <c r="J19" s="734">
        <v>20000</v>
      </c>
      <c r="K19" s="736" t="s">
        <v>1568</v>
      </c>
    </row>
    <row r="20" spans="1:11" ht="14.25">
      <c r="A20" s="51"/>
      <c r="B20" s="304"/>
      <c r="C20" s="305">
        <f>SUM(C4:C19)</f>
        <v>16144792.17</v>
      </c>
      <c r="D20" s="306">
        <f>SUM(D4:D19)</f>
        <v>331866.3</v>
      </c>
      <c r="E20" s="303"/>
      <c r="F20" s="303"/>
      <c r="G20" s="303"/>
      <c r="H20" s="303"/>
      <c r="I20" s="303"/>
      <c r="J20" s="303"/>
      <c r="K20" s="5"/>
    </row>
    <row r="21" ht="14.25">
      <c r="A21" t="s">
        <v>1569</v>
      </c>
    </row>
    <row r="22" spans="1:3" ht="15">
      <c r="A22" t="s">
        <v>1570</v>
      </c>
      <c r="C22" s="439"/>
    </row>
    <row r="23" ht="14.25">
      <c r="A23" s="320"/>
    </row>
    <row r="24" ht="14.25">
      <c r="A24" s="320"/>
    </row>
    <row r="25" ht="14.25">
      <c r="A25" s="320"/>
    </row>
    <row r="26" ht="14.25">
      <c r="A26" s="311"/>
    </row>
    <row r="27" ht="14.25">
      <c r="A27" s="311"/>
    </row>
    <row r="28" ht="14.25">
      <c r="A28" s="311"/>
    </row>
    <row r="29" ht="14.25">
      <c r="A29" s="311"/>
    </row>
    <row r="30" ht="14.25">
      <c r="A30" s="311"/>
    </row>
    <row r="31" ht="14.25">
      <c r="A31" s="310"/>
    </row>
  </sheetData>
  <sheetProtection/>
  <mergeCells count="7">
    <mergeCell ref="J2:K2"/>
    <mergeCell ref="A2:A3"/>
    <mergeCell ref="B2:B3"/>
    <mergeCell ref="C2:C3"/>
    <mergeCell ref="D2:D3"/>
    <mergeCell ref="E2:E3"/>
    <mergeCell ref="F2:I2"/>
  </mergeCells>
  <printOptions/>
  <pageMargins left="0.7" right="0.7" top="0.75" bottom="0.75" header="0.3" footer="0.3"/>
  <pageSetup horizontalDpi="600" verticalDpi="600" orientation="landscape" paperSize="9" scale="5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workbookViewId="0" topLeftCell="A1">
      <selection activeCell="C3" sqref="C3"/>
    </sheetView>
  </sheetViews>
  <sheetFormatPr defaultColWidth="8.796875" defaultRowHeight="14.25"/>
  <cols>
    <col min="1" max="1" width="4" style="0" customWidth="1"/>
    <col min="2" max="2" width="17.8984375" style="0" customWidth="1"/>
    <col min="3" max="3" width="37.59765625" style="0" customWidth="1"/>
    <col min="4" max="4" width="16.5" style="0" customWidth="1"/>
    <col min="5" max="5" width="11.8984375" style="0" bestFit="1" customWidth="1"/>
    <col min="6" max="6" width="20.3984375" style="0" customWidth="1"/>
    <col min="7" max="7" width="19.59765625" style="0" bestFit="1" customWidth="1"/>
    <col min="8" max="8" width="13.59765625" style="0" customWidth="1"/>
    <col min="9" max="9" width="11.59765625" style="0" customWidth="1"/>
    <col min="10" max="10" width="18.5" style="0" customWidth="1"/>
    <col min="11" max="11" width="15.5" style="0" customWidth="1"/>
  </cols>
  <sheetData>
    <row r="1" spans="1:11" ht="14.25">
      <c r="A1" s="926" t="s">
        <v>27</v>
      </c>
      <c r="B1" s="927"/>
      <c r="C1" s="927"/>
      <c r="D1" s="927"/>
      <c r="E1" s="927"/>
      <c r="F1" s="927"/>
      <c r="G1" s="927"/>
      <c r="H1" s="927"/>
      <c r="I1" s="927"/>
      <c r="J1" s="927"/>
      <c r="K1" s="928"/>
    </row>
    <row r="2" spans="1:11" ht="14.25">
      <c r="A2" s="759"/>
      <c r="B2" s="920" t="s">
        <v>21</v>
      </c>
      <c r="C2" s="920"/>
      <c r="D2" s="920"/>
      <c r="E2" s="920"/>
      <c r="F2" s="920"/>
      <c r="G2" s="920"/>
      <c r="H2" s="920"/>
      <c r="I2" s="920"/>
      <c r="J2" s="920"/>
      <c r="K2" s="921"/>
    </row>
    <row r="3" spans="1:11" ht="66.75" customHeight="1">
      <c r="A3" s="27" t="s">
        <v>888</v>
      </c>
      <c r="B3" s="28" t="s">
        <v>889</v>
      </c>
      <c r="C3" s="29" t="s">
        <v>1571</v>
      </c>
      <c r="D3" s="29" t="s">
        <v>1572</v>
      </c>
      <c r="E3" s="29" t="s">
        <v>890</v>
      </c>
      <c r="F3" s="29" t="s">
        <v>1573</v>
      </c>
      <c r="G3" s="29" t="s">
        <v>1574</v>
      </c>
      <c r="H3" s="29" t="s">
        <v>1575</v>
      </c>
      <c r="I3" s="29" t="s">
        <v>1576</v>
      </c>
      <c r="J3" s="29" t="s">
        <v>891</v>
      </c>
      <c r="K3" s="737" t="s">
        <v>1577</v>
      </c>
    </row>
    <row r="4" spans="1:11" ht="14.25">
      <c r="A4" s="30">
        <v>1</v>
      </c>
      <c r="B4" s="929" t="s">
        <v>1578</v>
      </c>
      <c r="C4" s="930"/>
      <c r="D4" s="760" t="s">
        <v>1579</v>
      </c>
      <c r="E4" s="738">
        <v>2005</v>
      </c>
      <c r="F4" s="739"/>
      <c r="G4" s="739">
        <v>480288</v>
      </c>
      <c r="H4" s="739"/>
      <c r="I4" s="739" t="s">
        <v>869</v>
      </c>
      <c r="J4" s="740" t="s">
        <v>1580</v>
      </c>
      <c r="K4" s="739" t="s">
        <v>1581</v>
      </c>
    </row>
    <row r="5" spans="1:11" ht="14.25">
      <c r="A5" s="32">
        <v>2</v>
      </c>
      <c r="B5" s="929" t="s">
        <v>1582</v>
      </c>
      <c r="C5" s="930"/>
      <c r="D5" s="761" t="s">
        <v>1583</v>
      </c>
      <c r="E5" s="741">
        <v>2005</v>
      </c>
      <c r="F5" s="33"/>
      <c r="G5" s="33">
        <v>798552</v>
      </c>
      <c r="H5" s="33"/>
      <c r="I5" s="33" t="s">
        <v>869</v>
      </c>
      <c r="J5" s="740" t="s">
        <v>1580</v>
      </c>
      <c r="K5" s="33" t="s">
        <v>1581</v>
      </c>
    </row>
    <row r="6" spans="1:11" ht="14.25">
      <c r="A6" s="742">
        <v>3</v>
      </c>
      <c r="B6" s="743" t="s">
        <v>1584</v>
      </c>
      <c r="C6" s="744"/>
      <c r="D6" s="762" t="s">
        <v>1585</v>
      </c>
      <c r="E6" s="745">
        <v>2005</v>
      </c>
      <c r="F6" s="740"/>
      <c r="G6" s="740">
        <v>815940</v>
      </c>
      <c r="H6" s="740"/>
      <c r="I6" s="740" t="s">
        <v>869</v>
      </c>
      <c r="J6" s="740" t="s">
        <v>1580</v>
      </c>
      <c r="K6" s="33" t="s">
        <v>1581</v>
      </c>
    </row>
    <row r="7" spans="1:11" ht="14.25">
      <c r="A7" s="30">
        <v>4</v>
      </c>
      <c r="B7" s="743" t="s">
        <v>1586</v>
      </c>
      <c r="C7" s="744"/>
      <c r="D7" s="763" t="s">
        <v>1587</v>
      </c>
      <c r="E7" s="738">
        <v>2005</v>
      </c>
      <c r="F7" s="31"/>
      <c r="G7" s="31">
        <v>4116</v>
      </c>
      <c r="H7" s="31"/>
      <c r="I7" s="31" t="s">
        <v>869</v>
      </c>
      <c r="J7" s="31" t="s">
        <v>1588</v>
      </c>
      <c r="K7" s="33" t="s">
        <v>1581</v>
      </c>
    </row>
    <row r="8" spans="1:11" ht="14.25">
      <c r="A8" s="32">
        <v>5</v>
      </c>
      <c r="B8" s="743" t="s">
        <v>1589</v>
      </c>
      <c r="C8" s="744"/>
      <c r="D8" s="763" t="s">
        <v>1590</v>
      </c>
      <c r="E8" s="738">
        <v>2007</v>
      </c>
      <c r="F8" s="31" t="s">
        <v>1591</v>
      </c>
      <c r="G8" s="31">
        <v>29900</v>
      </c>
      <c r="H8" s="31"/>
      <c r="I8" s="31" t="s">
        <v>869</v>
      </c>
      <c r="J8" s="739" t="s">
        <v>1592</v>
      </c>
      <c r="K8" s="33" t="s">
        <v>1581</v>
      </c>
    </row>
    <row r="9" spans="1:11" ht="14.25">
      <c r="A9" s="742">
        <v>6</v>
      </c>
      <c r="B9" s="743" t="s">
        <v>1593</v>
      </c>
      <c r="C9" s="744"/>
      <c r="D9" s="763" t="s">
        <v>1594</v>
      </c>
      <c r="E9" s="738">
        <v>2007</v>
      </c>
      <c r="F9" s="31" t="s">
        <v>1595</v>
      </c>
      <c r="G9" s="31">
        <v>4400</v>
      </c>
      <c r="H9" s="31"/>
      <c r="I9" s="31" t="s">
        <v>869</v>
      </c>
      <c r="J9" s="31" t="s">
        <v>1596</v>
      </c>
      <c r="K9" s="33" t="s">
        <v>1581</v>
      </c>
    </row>
    <row r="10" spans="1:11" ht="14.25">
      <c r="A10" s="30">
        <v>7</v>
      </c>
      <c r="B10" s="743" t="s">
        <v>1597</v>
      </c>
      <c r="C10" s="744"/>
      <c r="D10" s="763" t="s">
        <v>1590</v>
      </c>
      <c r="E10" s="738">
        <v>2008</v>
      </c>
      <c r="F10" s="31" t="s">
        <v>1598</v>
      </c>
      <c r="G10" s="31">
        <v>7797</v>
      </c>
      <c r="H10" s="31"/>
      <c r="I10" s="31" t="s">
        <v>870</v>
      </c>
      <c r="J10" s="31" t="s">
        <v>1588</v>
      </c>
      <c r="K10" s="33" t="s">
        <v>1581</v>
      </c>
    </row>
    <row r="11" spans="1:11" ht="14.25">
      <c r="A11" s="32">
        <v>8</v>
      </c>
      <c r="B11" s="743" t="s">
        <v>1599</v>
      </c>
      <c r="C11" s="744"/>
      <c r="D11" s="763" t="s">
        <v>1590</v>
      </c>
      <c r="E11" s="738">
        <v>2007</v>
      </c>
      <c r="F11" s="31" t="s">
        <v>1600</v>
      </c>
      <c r="G11" s="31">
        <v>6200</v>
      </c>
      <c r="H11" s="31"/>
      <c r="I11" s="31" t="s">
        <v>870</v>
      </c>
      <c r="J11" s="31" t="s">
        <v>895</v>
      </c>
      <c r="K11" s="33" t="s">
        <v>1581</v>
      </c>
    </row>
    <row r="12" spans="1:11" ht="14.25">
      <c r="A12" s="742">
        <v>9</v>
      </c>
      <c r="B12" s="743" t="s">
        <v>1601</v>
      </c>
      <c r="C12" s="744"/>
      <c r="D12" s="763" t="s">
        <v>1590</v>
      </c>
      <c r="E12" s="738">
        <v>2006</v>
      </c>
      <c r="F12" s="31" t="s">
        <v>1602</v>
      </c>
      <c r="G12" s="31">
        <v>6360</v>
      </c>
      <c r="H12" s="31"/>
      <c r="I12" s="31" t="s">
        <v>870</v>
      </c>
      <c r="J12" s="31" t="s">
        <v>896</v>
      </c>
      <c r="K12" s="33" t="s">
        <v>1581</v>
      </c>
    </row>
    <row r="13" spans="1:11" ht="14.25">
      <c r="A13" s="30">
        <v>10</v>
      </c>
      <c r="B13" s="743" t="s">
        <v>1603</v>
      </c>
      <c r="C13" s="744"/>
      <c r="D13" s="763" t="s">
        <v>1590</v>
      </c>
      <c r="E13" s="738">
        <v>2009</v>
      </c>
      <c r="F13" s="31" t="s">
        <v>1604</v>
      </c>
      <c r="G13" s="31">
        <v>9064</v>
      </c>
      <c r="H13" s="31"/>
      <c r="I13" s="31" t="s">
        <v>869</v>
      </c>
      <c r="J13" s="31" t="s">
        <v>896</v>
      </c>
      <c r="K13" s="33" t="s">
        <v>1581</v>
      </c>
    </row>
    <row r="14" spans="1:11" ht="14.25">
      <c r="A14" s="32">
        <v>11</v>
      </c>
      <c r="B14" s="743" t="s">
        <v>1605</v>
      </c>
      <c r="C14" s="744"/>
      <c r="D14" s="763" t="s">
        <v>1590</v>
      </c>
      <c r="E14" s="738">
        <v>2008</v>
      </c>
      <c r="F14" s="31"/>
      <c r="G14" s="31">
        <v>4178.97</v>
      </c>
      <c r="H14" s="31"/>
      <c r="I14" s="31" t="s">
        <v>869</v>
      </c>
      <c r="J14" s="33" t="s">
        <v>1052</v>
      </c>
      <c r="K14" s="33" t="s">
        <v>1581</v>
      </c>
    </row>
    <row r="15" spans="1:11" ht="14.25">
      <c r="A15" s="742">
        <v>12</v>
      </c>
      <c r="B15" s="743" t="s">
        <v>1606</v>
      </c>
      <c r="C15" s="744"/>
      <c r="D15" s="763" t="s">
        <v>1594</v>
      </c>
      <c r="E15" s="738">
        <v>2009</v>
      </c>
      <c r="F15" s="31" t="s">
        <v>1607</v>
      </c>
      <c r="G15" s="31">
        <v>10260</v>
      </c>
      <c r="H15" s="31"/>
      <c r="I15" s="31" t="s">
        <v>869</v>
      </c>
      <c r="J15" s="31" t="s">
        <v>928</v>
      </c>
      <c r="K15" s="33" t="s">
        <v>1581</v>
      </c>
    </row>
    <row r="16" spans="1:11" ht="14.25">
      <c r="A16" s="30">
        <v>13</v>
      </c>
      <c r="B16" s="743" t="s">
        <v>1608</v>
      </c>
      <c r="C16" s="744"/>
      <c r="D16" s="763" t="s">
        <v>1594</v>
      </c>
      <c r="E16" s="738">
        <v>2006</v>
      </c>
      <c r="F16" s="31" t="s">
        <v>1609</v>
      </c>
      <c r="G16" s="31">
        <v>8305</v>
      </c>
      <c r="H16" s="31"/>
      <c r="I16" s="31" t="s">
        <v>870</v>
      </c>
      <c r="J16" s="31" t="s">
        <v>936</v>
      </c>
      <c r="K16" s="33" t="s">
        <v>1581</v>
      </c>
    </row>
    <row r="17" spans="1:11" ht="14.25">
      <c r="A17" s="32">
        <v>14</v>
      </c>
      <c r="B17" s="743" t="s">
        <v>1610</v>
      </c>
      <c r="C17" s="744"/>
      <c r="D17" s="763" t="s">
        <v>1594</v>
      </c>
      <c r="E17" s="738">
        <v>2008</v>
      </c>
      <c r="F17" s="31" t="s">
        <v>1611</v>
      </c>
      <c r="G17" s="31">
        <v>7103</v>
      </c>
      <c r="H17" s="31"/>
      <c r="I17" s="31" t="s">
        <v>870</v>
      </c>
      <c r="J17" s="31" t="s">
        <v>1588</v>
      </c>
      <c r="K17" s="33" t="s">
        <v>1581</v>
      </c>
    </row>
    <row r="18" spans="1:11" ht="14.25">
      <c r="A18" s="742">
        <v>15</v>
      </c>
      <c r="B18" s="743" t="s">
        <v>1612</v>
      </c>
      <c r="C18" s="744"/>
      <c r="D18" s="763" t="s">
        <v>1613</v>
      </c>
      <c r="E18" s="738">
        <v>2009</v>
      </c>
      <c r="F18" s="31"/>
      <c r="G18" s="31">
        <v>10260</v>
      </c>
      <c r="H18" s="31"/>
      <c r="I18" s="31" t="s">
        <v>869</v>
      </c>
      <c r="J18" s="31" t="s">
        <v>897</v>
      </c>
      <c r="K18" s="33" t="s">
        <v>1581</v>
      </c>
    </row>
    <row r="19" spans="1:11" ht="14.25">
      <c r="A19" s="30">
        <v>16</v>
      </c>
      <c r="B19" s="743" t="s">
        <v>1614</v>
      </c>
      <c r="C19" s="744"/>
      <c r="D19" s="763" t="s">
        <v>1579</v>
      </c>
      <c r="E19" s="738">
        <v>2010</v>
      </c>
      <c r="F19" s="31" t="s">
        <v>1615</v>
      </c>
      <c r="G19" s="31">
        <v>29500</v>
      </c>
      <c r="H19" s="31"/>
      <c r="I19" s="31" t="s">
        <v>869</v>
      </c>
      <c r="J19" s="31" t="s">
        <v>1588</v>
      </c>
      <c r="K19" s="33" t="s">
        <v>1581</v>
      </c>
    </row>
    <row r="20" spans="1:11" ht="14.25">
      <c r="A20" s="32">
        <v>17</v>
      </c>
      <c r="B20" s="933" t="s">
        <v>1616</v>
      </c>
      <c r="C20" s="934"/>
      <c r="D20" s="763" t="s">
        <v>1617</v>
      </c>
      <c r="E20" s="738">
        <v>2009</v>
      </c>
      <c r="F20" s="31"/>
      <c r="G20" s="31">
        <v>135235.05</v>
      </c>
      <c r="H20" s="31"/>
      <c r="I20" s="31" t="s">
        <v>869</v>
      </c>
      <c r="J20" s="739" t="s">
        <v>1592</v>
      </c>
      <c r="K20" s="33" t="s">
        <v>1581</v>
      </c>
    </row>
    <row r="21" spans="1:11" ht="14.25">
      <c r="A21" s="742">
        <v>18</v>
      </c>
      <c r="B21" s="933" t="s">
        <v>1618</v>
      </c>
      <c r="C21" s="934"/>
      <c r="D21" s="763" t="s">
        <v>1619</v>
      </c>
      <c r="E21" s="738">
        <v>2008</v>
      </c>
      <c r="F21" s="31"/>
      <c r="G21" s="31">
        <v>71566</v>
      </c>
      <c r="H21" s="31"/>
      <c r="I21" s="31" t="s">
        <v>869</v>
      </c>
      <c r="J21" s="31" t="s">
        <v>1596</v>
      </c>
      <c r="K21" s="33" t="s">
        <v>1581</v>
      </c>
    </row>
    <row r="22" spans="1:11" ht="14.25">
      <c r="A22" s="30">
        <v>19</v>
      </c>
      <c r="B22" s="746" t="s">
        <v>1620</v>
      </c>
      <c r="C22" s="747"/>
      <c r="D22" s="764" t="s">
        <v>1621</v>
      </c>
      <c r="E22" s="741">
        <v>2009</v>
      </c>
      <c r="F22" s="33"/>
      <c r="G22" s="33">
        <v>38140</v>
      </c>
      <c r="H22" s="33"/>
      <c r="I22" s="33" t="s">
        <v>869</v>
      </c>
      <c r="J22" s="33" t="s">
        <v>1622</v>
      </c>
      <c r="K22" s="33" t="s">
        <v>1581</v>
      </c>
    </row>
    <row r="23" spans="1:11" ht="14.25">
      <c r="A23" s="32">
        <v>20</v>
      </c>
      <c r="B23" s="746" t="s">
        <v>1623</v>
      </c>
      <c r="C23" s="748"/>
      <c r="D23" s="748" t="s">
        <v>1613</v>
      </c>
      <c r="E23" s="749">
        <v>2009</v>
      </c>
      <c r="F23" s="750"/>
      <c r="G23" s="750">
        <v>4547.81</v>
      </c>
      <c r="H23" s="750"/>
      <c r="I23" s="750" t="s">
        <v>869</v>
      </c>
      <c r="J23" s="33" t="s">
        <v>1052</v>
      </c>
      <c r="K23" s="33" t="s">
        <v>1581</v>
      </c>
    </row>
    <row r="24" spans="1:11" ht="67.5">
      <c r="A24" s="742">
        <v>21</v>
      </c>
      <c r="B24" s="746" t="s">
        <v>0</v>
      </c>
      <c r="C24" s="747"/>
      <c r="D24" s="747" t="s">
        <v>1621</v>
      </c>
      <c r="E24" s="741">
        <v>2007</v>
      </c>
      <c r="F24" s="33"/>
      <c r="G24" s="33">
        <v>22300</v>
      </c>
      <c r="H24" s="33"/>
      <c r="I24" s="33" t="s">
        <v>869</v>
      </c>
      <c r="J24" s="740" t="s">
        <v>1580</v>
      </c>
      <c r="K24" s="751" t="s">
        <v>1</v>
      </c>
    </row>
    <row r="25" spans="1:11" ht="14.25">
      <c r="A25" s="30">
        <v>22</v>
      </c>
      <c r="B25" s="32" t="s">
        <v>2</v>
      </c>
      <c r="C25" s="752"/>
      <c r="D25" s="752" t="s">
        <v>1579</v>
      </c>
      <c r="E25" s="749">
        <v>2005</v>
      </c>
      <c r="F25" s="750"/>
      <c r="G25" s="750">
        <v>102300</v>
      </c>
      <c r="H25" s="750"/>
      <c r="I25" s="750" t="s">
        <v>869</v>
      </c>
      <c r="J25" s="740" t="s">
        <v>1580</v>
      </c>
      <c r="K25" s="33" t="s">
        <v>1581</v>
      </c>
    </row>
    <row r="26" spans="1:11" ht="14.25">
      <c r="A26" s="32">
        <v>23</v>
      </c>
      <c r="B26" s="32" t="s">
        <v>3</v>
      </c>
      <c r="C26" s="752"/>
      <c r="D26" s="752" t="s">
        <v>4</v>
      </c>
      <c r="E26" s="741">
        <v>2005</v>
      </c>
      <c r="F26" s="33"/>
      <c r="G26" s="33">
        <v>1002300</v>
      </c>
      <c r="H26" s="33"/>
      <c r="I26" s="33" t="s">
        <v>869</v>
      </c>
      <c r="J26" s="740" t="s">
        <v>1580</v>
      </c>
      <c r="K26" s="33" t="s">
        <v>1581</v>
      </c>
    </row>
    <row r="27" spans="1:11" ht="14.25">
      <c r="A27" s="742">
        <v>24</v>
      </c>
      <c r="B27" s="753" t="s">
        <v>5</v>
      </c>
      <c r="C27" s="754"/>
      <c r="D27" s="765" t="s">
        <v>6</v>
      </c>
      <c r="E27" s="755">
        <v>2008</v>
      </c>
      <c r="F27" s="756"/>
      <c r="G27" s="756">
        <v>857188.1</v>
      </c>
      <c r="H27" s="756"/>
      <c r="I27" s="756" t="s">
        <v>869</v>
      </c>
      <c r="J27" s="756" t="s">
        <v>1052</v>
      </c>
      <c r="K27" s="33" t="s">
        <v>1581</v>
      </c>
    </row>
    <row r="28" spans="1:11" ht="14.25">
      <c r="A28" s="30">
        <v>25</v>
      </c>
      <c r="B28" s="32" t="s">
        <v>7</v>
      </c>
      <c r="C28" s="752"/>
      <c r="D28" s="766" t="s">
        <v>1590</v>
      </c>
      <c r="E28" s="738">
        <v>2008</v>
      </c>
      <c r="F28" s="31"/>
      <c r="G28" s="31">
        <v>8560</v>
      </c>
      <c r="H28" s="31"/>
      <c r="I28" s="31" t="s">
        <v>869</v>
      </c>
      <c r="J28" s="756" t="s">
        <v>1052</v>
      </c>
      <c r="K28" s="33" t="s">
        <v>1581</v>
      </c>
    </row>
    <row r="29" spans="1:11" ht="14.25">
      <c r="A29" s="32">
        <v>26</v>
      </c>
      <c r="B29" s="32" t="s">
        <v>8</v>
      </c>
      <c r="C29" s="752"/>
      <c r="D29" s="766" t="s">
        <v>1617</v>
      </c>
      <c r="E29" s="738">
        <v>2008</v>
      </c>
      <c r="F29" s="31"/>
      <c r="G29" s="31">
        <v>28054.44</v>
      </c>
      <c r="H29" s="31"/>
      <c r="I29" s="31" t="s">
        <v>869</v>
      </c>
      <c r="J29" s="756" t="s">
        <v>1052</v>
      </c>
      <c r="K29" s="33" t="s">
        <v>1581</v>
      </c>
    </row>
    <row r="30" spans="1:11" ht="14.25">
      <c r="A30" s="742">
        <v>27</v>
      </c>
      <c r="B30" s="32" t="s">
        <v>9</v>
      </c>
      <c r="C30" s="752"/>
      <c r="D30" s="766" t="s">
        <v>10</v>
      </c>
      <c r="E30" s="738">
        <v>2006</v>
      </c>
      <c r="F30" s="31"/>
      <c r="G30" s="31">
        <v>5817.47</v>
      </c>
      <c r="H30" s="31"/>
      <c r="I30" s="31" t="s">
        <v>869</v>
      </c>
      <c r="J30" s="756" t="s">
        <v>1052</v>
      </c>
      <c r="K30" s="33" t="s">
        <v>1581</v>
      </c>
    </row>
    <row r="31" spans="1:11" ht="14.25">
      <c r="A31" s="30">
        <v>28</v>
      </c>
      <c r="B31" s="32" t="s">
        <v>11</v>
      </c>
      <c r="C31" s="752"/>
      <c r="D31" s="766" t="s">
        <v>12</v>
      </c>
      <c r="E31" s="738">
        <v>2005</v>
      </c>
      <c r="F31" s="31"/>
      <c r="G31" s="31">
        <v>713500</v>
      </c>
      <c r="H31" s="31"/>
      <c r="I31" s="31" t="s">
        <v>869</v>
      </c>
      <c r="J31" s="740" t="s">
        <v>1580</v>
      </c>
      <c r="K31" s="33" t="s">
        <v>1581</v>
      </c>
    </row>
    <row r="32" spans="1:11" ht="14.25">
      <c r="A32" s="32">
        <v>29</v>
      </c>
      <c r="B32" s="32" t="s">
        <v>13</v>
      </c>
      <c r="C32" s="752"/>
      <c r="D32" s="766" t="s">
        <v>1579</v>
      </c>
      <c r="E32" s="738">
        <v>2005</v>
      </c>
      <c r="F32" s="31"/>
      <c r="G32" s="31">
        <v>670900</v>
      </c>
      <c r="H32" s="31"/>
      <c r="I32" s="31" t="s">
        <v>869</v>
      </c>
      <c r="J32" s="740" t="s">
        <v>1580</v>
      </c>
      <c r="K32" s="33" t="s">
        <v>1581</v>
      </c>
    </row>
    <row r="33" spans="1:11" ht="14.25">
      <c r="A33" s="742">
        <v>30</v>
      </c>
      <c r="B33" s="929" t="s">
        <v>14</v>
      </c>
      <c r="C33" s="930"/>
      <c r="D33" s="766" t="s">
        <v>15</v>
      </c>
      <c r="E33" s="738">
        <v>2001</v>
      </c>
      <c r="F33" s="31"/>
      <c r="G33" s="31">
        <v>120000</v>
      </c>
      <c r="H33" s="31"/>
      <c r="I33" s="31" t="s">
        <v>869</v>
      </c>
      <c r="J33" s="740" t="s">
        <v>1580</v>
      </c>
      <c r="K33" s="33"/>
    </row>
    <row r="34" spans="1:11" ht="14.25">
      <c r="A34" s="30">
        <v>31</v>
      </c>
      <c r="B34" s="929" t="s">
        <v>16</v>
      </c>
      <c r="C34" s="930"/>
      <c r="D34" s="766" t="s">
        <v>1590</v>
      </c>
      <c r="E34" s="738">
        <v>2007</v>
      </c>
      <c r="F34" s="31"/>
      <c r="G34" s="31">
        <v>31800</v>
      </c>
      <c r="H34" s="31"/>
      <c r="I34" s="31" t="s">
        <v>869</v>
      </c>
      <c r="J34" s="756" t="s">
        <v>1052</v>
      </c>
      <c r="K34" s="33" t="s">
        <v>1581</v>
      </c>
    </row>
    <row r="35" spans="1:11" ht="14.25">
      <c r="A35" s="32">
        <v>32</v>
      </c>
      <c r="B35" s="929" t="s">
        <v>17</v>
      </c>
      <c r="C35" s="930"/>
      <c r="D35" s="766" t="s">
        <v>18</v>
      </c>
      <c r="E35" s="738">
        <v>2007</v>
      </c>
      <c r="F35" s="31"/>
      <c r="G35" s="31">
        <v>26000</v>
      </c>
      <c r="H35" s="31"/>
      <c r="I35" s="31" t="s">
        <v>869</v>
      </c>
      <c r="J35" s="740" t="s">
        <v>1580</v>
      </c>
      <c r="K35" s="33" t="s">
        <v>1581</v>
      </c>
    </row>
    <row r="36" spans="1:11" ht="14.25">
      <c r="A36" s="742">
        <v>33</v>
      </c>
      <c r="B36" s="931" t="s">
        <v>19</v>
      </c>
      <c r="C36" s="932"/>
      <c r="D36" s="767" t="s">
        <v>1613</v>
      </c>
      <c r="E36" s="757">
        <v>2007</v>
      </c>
      <c r="F36" s="758" t="s">
        <v>20</v>
      </c>
      <c r="G36" s="758">
        <v>5132</v>
      </c>
      <c r="H36" s="758"/>
      <c r="I36" s="758" t="s">
        <v>869</v>
      </c>
      <c r="J36" s="31" t="s">
        <v>1588</v>
      </c>
      <c r="K36" s="33" t="s">
        <v>1581</v>
      </c>
    </row>
    <row r="37" spans="1:11" ht="14.25">
      <c r="A37" s="34"/>
      <c r="B37" s="35" t="s">
        <v>838</v>
      </c>
      <c r="C37" s="36"/>
      <c r="D37" s="36"/>
      <c r="E37" s="35"/>
      <c r="F37" s="36"/>
      <c r="G37" s="36">
        <f>SUM(G4:G36)</f>
        <v>6075564.84</v>
      </c>
      <c r="H37" s="36"/>
      <c r="I37" s="36"/>
      <c r="J37" s="36"/>
      <c r="K37" s="36"/>
    </row>
    <row r="38" spans="1:11" ht="14.25">
      <c r="A38" s="759"/>
      <c r="B38" s="920" t="s">
        <v>22</v>
      </c>
      <c r="C38" s="920"/>
      <c r="D38" s="920"/>
      <c r="E38" s="920"/>
      <c r="F38" s="920"/>
      <c r="G38" s="920"/>
      <c r="H38" s="920"/>
      <c r="I38" s="920"/>
      <c r="J38" s="920"/>
      <c r="K38" s="921"/>
    </row>
    <row r="39" spans="1:11" s="772" customFormat="1" ht="25.5">
      <c r="A39" s="768">
        <v>1</v>
      </c>
      <c r="B39" s="922" t="s">
        <v>78</v>
      </c>
      <c r="C39" s="923"/>
      <c r="D39" s="769"/>
      <c r="E39" s="779">
        <v>1997</v>
      </c>
      <c r="F39" s="770"/>
      <c r="G39" s="770">
        <v>170548.25</v>
      </c>
      <c r="H39" s="770"/>
      <c r="I39" s="770"/>
      <c r="J39" s="771" t="s">
        <v>77</v>
      </c>
      <c r="K39" s="770" t="s">
        <v>1031</v>
      </c>
    </row>
    <row r="40" spans="1:11" s="772" customFormat="1" ht="25.5">
      <c r="A40" s="773">
        <v>2</v>
      </c>
      <c r="B40" s="924" t="s">
        <v>79</v>
      </c>
      <c r="C40" s="925"/>
      <c r="D40" s="774"/>
      <c r="E40" s="779">
        <v>1993</v>
      </c>
      <c r="F40" s="775"/>
      <c r="G40" s="775">
        <v>59240</v>
      </c>
      <c r="H40" s="775"/>
      <c r="I40" s="775"/>
      <c r="J40" s="771" t="s">
        <v>77</v>
      </c>
      <c r="K40" s="776" t="s">
        <v>1031</v>
      </c>
    </row>
    <row r="41" spans="1:11" ht="14.25">
      <c r="A41" s="34"/>
      <c r="B41" s="35" t="s">
        <v>838</v>
      </c>
      <c r="C41" s="36"/>
      <c r="D41" s="36"/>
      <c r="E41" s="36"/>
      <c r="F41" s="36"/>
      <c r="G41" s="36">
        <f>SUM(G39:G40)</f>
        <v>229788.25</v>
      </c>
      <c r="H41" s="36"/>
      <c r="I41" s="36"/>
      <c r="J41" s="36"/>
      <c r="K41" s="36"/>
    </row>
    <row r="43" spans="6:7" s="777" customFormat="1" ht="14.25">
      <c r="F43" s="777" t="s">
        <v>23</v>
      </c>
      <c r="G43" s="778">
        <f>G37+G41</f>
        <v>6305353.09</v>
      </c>
    </row>
  </sheetData>
  <sheetProtection/>
  <mergeCells count="13">
    <mergeCell ref="A1:K1"/>
    <mergeCell ref="B4:C4"/>
    <mergeCell ref="B5:C5"/>
    <mergeCell ref="B36:C36"/>
    <mergeCell ref="B35:C35"/>
    <mergeCell ref="B34:C34"/>
    <mergeCell ref="B20:C20"/>
    <mergeCell ref="B21:C21"/>
    <mergeCell ref="B33:C33"/>
    <mergeCell ref="B2:K2"/>
    <mergeCell ref="B38:K38"/>
    <mergeCell ref="B39:C39"/>
    <mergeCell ref="B40:C40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5">
      <selection activeCell="A41" sqref="A41"/>
    </sheetView>
  </sheetViews>
  <sheetFormatPr defaultColWidth="8.796875" defaultRowHeight="14.25"/>
  <cols>
    <col min="1" max="1" width="22.8984375" style="508" customWidth="1"/>
    <col min="2" max="2" width="16.3984375" style="557" customWidth="1"/>
    <col min="3" max="3" width="20.5" style="508" customWidth="1"/>
    <col min="4" max="4" width="14" style="508" customWidth="1"/>
    <col min="5" max="5" width="14.59765625" style="508" customWidth="1"/>
    <col min="6" max="6" width="30.59765625" style="557" customWidth="1"/>
    <col min="7" max="16384" width="8" style="508" customWidth="1"/>
  </cols>
  <sheetData>
    <row r="1" spans="1:6" ht="13.5" thickBot="1">
      <c r="A1" s="935" t="s">
        <v>360</v>
      </c>
      <c r="B1" s="935"/>
      <c r="C1" s="935"/>
      <c r="D1" s="935"/>
      <c r="E1" s="935"/>
      <c r="F1" s="935"/>
    </row>
    <row r="2" spans="1:6" ht="22.5">
      <c r="A2" s="509" t="s">
        <v>361</v>
      </c>
      <c r="B2" s="509" t="s">
        <v>362</v>
      </c>
      <c r="C2" s="509" t="s">
        <v>363</v>
      </c>
      <c r="D2" s="509" t="s">
        <v>364</v>
      </c>
      <c r="E2" s="509" t="s">
        <v>365</v>
      </c>
      <c r="F2" s="510" t="s">
        <v>843</v>
      </c>
    </row>
    <row r="3" spans="1:6" ht="12.75">
      <c r="A3" s="511" t="s">
        <v>366</v>
      </c>
      <c r="B3" s="512"/>
      <c r="C3" s="513"/>
      <c r="D3" s="514"/>
      <c r="E3" s="513"/>
      <c r="F3" s="515"/>
    </row>
    <row r="4" spans="1:6" ht="12.75">
      <c r="A4" s="516" t="s">
        <v>367</v>
      </c>
      <c r="B4" s="517" t="s">
        <v>368</v>
      </c>
      <c r="C4" s="518" t="s">
        <v>369</v>
      </c>
      <c r="D4" s="516" t="s">
        <v>370</v>
      </c>
      <c r="E4" s="519">
        <v>280</v>
      </c>
      <c r="F4" s="517" t="s">
        <v>371</v>
      </c>
    </row>
    <row r="5" spans="1:6" ht="23.25">
      <c r="A5" s="516" t="s">
        <v>367</v>
      </c>
      <c r="B5" s="520" t="s">
        <v>372</v>
      </c>
      <c r="C5" s="521" t="s">
        <v>373</v>
      </c>
      <c r="D5" s="522" t="s">
        <v>374</v>
      </c>
      <c r="E5" s="523">
        <v>2357.38</v>
      </c>
      <c r="F5" s="520" t="s">
        <v>375</v>
      </c>
    </row>
    <row r="6" spans="1:6" ht="12.75">
      <c r="A6" s="516" t="s">
        <v>367</v>
      </c>
      <c r="B6" s="520" t="s">
        <v>376</v>
      </c>
      <c r="C6" s="521" t="s">
        <v>377</v>
      </c>
      <c r="D6" s="522"/>
      <c r="E6" s="523">
        <v>569</v>
      </c>
      <c r="F6" s="520" t="s">
        <v>378</v>
      </c>
    </row>
    <row r="7" spans="1:6" ht="12.75">
      <c r="A7" s="516" t="s">
        <v>367</v>
      </c>
      <c r="B7" s="520"/>
      <c r="C7" s="521" t="s">
        <v>379</v>
      </c>
      <c r="D7" s="522"/>
      <c r="E7" s="523">
        <v>3435</v>
      </c>
      <c r="F7" s="520" t="s">
        <v>380</v>
      </c>
    </row>
    <row r="8" spans="1:6" ht="23.25">
      <c r="A8" s="516" t="s">
        <v>367</v>
      </c>
      <c r="B8" s="520" t="s">
        <v>381</v>
      </c>
      <c r="C8" s="521" t="s">
        <v>377</v>
      </c>
      <c r="D8" s="524" t="s">
        <v>382</v>
      </c>
      <c r="E8" s="525">
        <v>2152</v>
      </c>
      <c r="F8" s="520" t="s">
        <v>383</v>
      </c>
    </row>
    <row r="9" spans="1:6" ht="12.75">
      <c r="A9" s="516" t="s">
        <v>367</v>
      </c>
      <c r="B9" s="520" t="s">
        <v>381</v>
      </c>
      <c r="C9" s="521" t="s">
        <v>377</v>
      </c>
      <c r="D9" s="522" t="s">
        <v>384</v>
      </c>
      <c r="E9" s="525">
        <v>693</v>
      </c>
      <c r="F9" s="520" t="s">
        <v>385</v>
      </c>
    </row>
    <row r="10" spans="1:6" ht="13.5" customHeight="1">
      <c r="A10" s="511" t="s">
        <v>386</v>
      </c>
      <c r="B10" s="526"/>
      <c r="C10" s="526"/>
      <c r="D10" s="527"/>
      <c r="E10" s="528"/>
      <c r="F10" s="529"/>
    </row>
    <row r="11" spans="1:6" ht="13.5" customHeight="1">
      <c r="A11" s="521" t="s">
        <v>387</v>
      </c>
      <c r="B11" s="520" t="s">
        <v>388</v>
      </c>
      <c r="C11" s="521" t="s">
        <v>389</v>
      </c>
      <c r="D11" s="522" t="s">
        <v>390</v>
      </c>
      <c r="E11" s="530">
        <v>6000</v>
      </c>
      <c r="F11" s="520" t="s">
        <v>391</v>
      </c>
    </row>
    <row r="12" spans="1:6" ht="13.5" customHeight="1">
      <c r="A12" s="521" t="s">
        <v>387</v>
      </c>
      <c r="B12" s="520" t="s">
        <v>368</v>
      </c>
      <c r="C12" s="521" t="s">
        <v>392</v>
      </c>
      <c r="D12" s="522" t="s">
        <v>393</v>
      </c>
      <c r="E12" s="530">
        <v>915</v>
      </c>
      <c r="F12" s="520" t="s">
        <v>394</v>
      </c>
    </row>
    <row r="13" spans="1:6" ht="13.5" customHeight="1">
      <c r="A13" s="521" t="s">
        <v>387</v>
      </c>
      <c r="B13" s="520" t="s">
        <v>368</v>
      </c>
      <c r="C13" s="521" t="s">
        <v>395</v>
      </c>
      <c r="D13" s="522" t="s">
        <v>396</v>
      </c>
      <c r="E13" s="530">
        <v>3163.87</v>
      </c>
      <c r="F13" s="520" t="s">
        <v>397</v>
      </c>
    </row>
    <row r="14" spans="1:6" ht="13.5" customHeight="1">
      <c r="A14" s="521" t="s">
        <v>367</v>
      </c>
      <c r="B14" s="520" t="s">
        <v>1015</v>
      </c>
      <c r="C14" s="521" t="s">
        <v>398</v>
      </c>
      <c r="D14" s="522" t="s">
        <v>399</v>
      </c>
      <c r="E14" s="531">
        <v>573.08</v>
      </c>
      <c r="F14" s="520" t="s">
        <v>400</v>
      </c>
    </row>
    <row r="15" spans="1:6" ht="13.5" customHeight="1">
      <c r="A15" s="521" t="s">
        <v>367</v>
      </c>
      <c r="B15" s="520" t="s">
        <v>892</v>
      </c>
      <c r="C15" s="521" t="s">
        <v>398</v>
      </c>
      <c r="D15" s="522"/>
      <c r="E15" s="531">
        <v>1036</v>
      </c>
      <c r="F15" s="520" t="s">
        <v>805</v>
      </c>
    </row>
    <row r="16" spans="1:6" ht="13.5" customHeight="1">
      <c r="A16" s="521" t="s">
        <v>367</v>
      </c>
      <c r="B16" s="520" t="s">
        <v>892</v>
      </c>
      <c r="C16" s="521" t="s">
        <v>401</v>
      </c>
      <c r="D16" s="522"/>
      <c r="E16" s="531">
        <v>203</v>
      </c>
      <c r="F16" s="520" t="s">
        <v>378</v>
      </c>
    </row>
    <row r="17" spans="1:6" ht="13.5" customHeight="1">
      <c r="A17" s="521" t="s">
        <v>367</v>
      </c>
      <c r="B17" s="520"/>
      <c r="C17" s="521" t="s">
        <v>379</v>
      </c>
      <c r="D17" s="522"/>
      <c r="E17" s="531">
        <v>4029</v>
      </c>
      <c r="F17" s="520" t="s">
        <v>402</v>
      </c>
    </row>
    <row r="18" spans="1:6" ht="13.5" customHeight="1">
      <c r="A18" s="521" t="s">
        <v>367</v>
      </c>
      <c r="B18" s="520"/>
      <c r="C18" s="521" t="s">
        <v>403</v>
      </c>
      <c r="D18" s="522"/>
      <c r="E18" s="531">
        <v>5727</v>
      </c>
      <c r="F18" s="520" t="s">
        <v>404</v>
      </c>
    </row>
    <row r="19" spans="1:6" ht="13.5" customHeight="1">
      <c r="A19" s="521" t="s">
        <v>367</v>
      </c>
      <c r="B19" s="520" t="s">
        <v>381</v>
      </c>
      <c r="C19" s="521" t="s">
        <v>405</v>
      </c>
      <c r="D19" s="522" t="s">
        <v>406</v>
      </c>
      <c r="E19" s="531">
        <v>3000</v>
      </c>
      <c r="F19" s="520" t="s">
        <v>407</v>
      </c>
    </row>
    <row r="20" spans="1:6" ht="13.5" customHeight="1">
      <c r="A20" s="521" t="s">
        <v>367</v>
      </c>
      <c r="B20" s="520" t="s">
        <v>381</v>
      </c>
      <c r="C20" s="521" t="s">
        <v>408</v>
      </c>
      <c r="D20" s="522" t="s">
        <v>409</v>
      </c>
      <c r="E20" s="530">
        <v>7304</v>
      </c>
      <c r="F20" s="520" t="s">
        <v>410</v>
      </c>
    </row>
    <row r="21" spans="1:6" ht="13.5" customHeight="1">
      <c r="A21" s="521" t="s">
        <v>367</v>
      </c>
      <c r="B21" s="520" t="s">
        <v>381</v>
      </c>
      <c r="C21" s="521" t="s">
        <v>408</v>
      </c>
      <c r="D21" s="522" t="s">
        <v>411</v>
      </c>
      <c r="E21" s="530">
        <v>1113</v>
      </c>
      <c r="F21" s="520" t="s">
        <v>412</v>
      </c>
    </row>
    <row r="22" spans="1:6" ht="13.5" customHeight="1">
      <c r="A22" s="521" t="s">
        <v>367</v>
      </c>
      <c r="B22" s="520" t="s">
        <v>381</v>
      </c>
      <c r="C22" s="521" t="s">
        <v>408</v>
      </c>
      <c r="D22" s="522" t="s">
        <v>413</v>
      </c>
      <c r="E22" s="531">
        <v>1793</v>
      </c>
      <c r="F22" s="520" t="s">
        <v>414</v>
      </c>
    </row>
    <row r="23" spans="1:6" ht="13.5" customHeight="1">
      <c r="A23" s="511" t="s">
        <v>415</v>
      </c>
      <c r="B23" s="526"/>
      <c r="C23" s="526"/>
      <c r="D23" s="527"/>
      <c r="E23" s="528"/>
      <c r="F23" s="526"/>
    </row>
    <row r="24" spans="1:6" ht="13.5" customHeight="1">
      <c r="A24" s="521" t="s">
        <v>367</v>
      </c>
      <c r="B24" s="532" t="s">
        <v>416</v>
      </c>
      <c r="C24" s="533" t="s">
        <v>417</v>
      </c>
      <c r="D24" s="534" t="s">
        <v>418</v>
      </c>
      <c r="E24" s="535">
        <v>405.25</v>
      </c>
      <c r="F24" s="536" t="s">
        <v>419</v>
      </c>
    </row>
    <row r="25" spans="1:6" ht="13.5" customHeight="1">
      <c r="A25" s="521" t="s">
        <v>367</v>
      </c>
      <c r="B25" s="532" t="s">
        <v>836</v>
      </c>
      <c r="C25" s="533" t="s">
        <v>398</v>
      </c>
      <c r="D25" s="534"/>
      <c r="E25" s="535">
        <v>964.33</v>
      </c>
      <c r="F25" s="536" t="s">
        <v>1335</v>
      </c>
    </row>
    <row r="26" spans="1:6" ht="13.5" customHeight="1">
      <c r="A26" s="521" t="s">
        <v>367</v>
      </c>
      <c r="B26" s="532"/>
      <c r="C26" s="533" t="s">
        <v>420</v>
      </c>
      <c r="D26" s="534"/>
      <c r="E26" s="535">
        <v>5000</v>
      </c>
      <c r="F26" s="536" t="s">
        <v>804</v>
      </c>
    </row>
    <row r="27" spans="1:6" ht="13.5" customHeight="1">
      <c r="A27" s="521" t="s">
        <v>367</v>
      </c>
      <c r="B27" s="532"/>
      <c r="C27" s="533" t="s">
        <v>403</v>
      </c>
      <c r="D27" s="534"/>
      <c r="E27" s="535">
        <v>11942.75</v>
      </c>
      <c r="F27" s="536" t="s">
        <v>421</v>
      </c>
    </row>
    <row r="28" spans="1:6" ht="13.5" customHeight="1">
      <c r="A28" s="521" t="s">
        <v>367</v>
      </c>
      <c r="B28" s="532" t="s">
        <v>422</v>
      </c>
      <c r="C28" s="533" t="s">
        <v>423</v>
      </c>
      <c r="D28" s="534" t="s">
        <v>424</v>
      </c>
      <c r="E28" s="535">
        <v>3500</v>
      </c>
      <c r="F28" s="536" t="s">
        <v>425</v>
      </c>
    </row>
    <row r="29" spans="1:6" ht="13.5" customHeight="1">
      <c r="A29" s="521" t="s">
        <v>367</v>
      </c>
      <c r="B29" s="537" t="s">
        <v>422</v>
      </c>
      <c r="C29" s="538" t="s">
        <v>426</v>
      </c>
      <c r="D29" s="539" t="s">
        <v>427</v>
      </c>
      <c r="E29" s="540">
        <v>1842.38</v>
      </c>
      <c r="F29" s="537" t="s">
        <v>428</v>
      </c>
    </row>
    <row r="30" spans="1:6" ht="13.5" customHeight="1">
      <c r="A30" s="521" t="s">
        <v>367</v>
      </c>
      <c r="B30" s="532" t="s">
        <v>422</v>
      </c>
      <c r="C30" s="533" t="s">
        <v>408</v>
      </c>
      <c r="D30" s="534" t="s">
        <v>429</v>
      </c>
      <c r="E30" s="535">
        <v>7710</v>
      </c>
      <c r="F30" s="536" t="s">
        <v>430</v>
      </c>
    </row>
    <row r="31" spans="1:6" ht="13.5" customHeight="1">
      <c r="A31" s="521" t="s">
        <v>367</v>
      </c>
      <c r="B31" s="532" t="s">
        <v>422</v>
      </c>
      <c r="C31" s="533" t="s">
        <v>408</v>
      </c>
      <c r="D31" s="534" t="s">
        <v>431</v>
      </c>
      <c r="E31" s="535">
        <v>7037</v>
      </c>
      <c r="F31" s="536" t="s">
        <v>432</v>
      </c>
    </row>
    <row r="32" spans="1:6" ht="13.5" customHeight="1">
      <c r="A32" s="521" t="s">
        <v>367</v>
      </c>
      <c r="B32" s="532" t="s">
        <v>422</v>
      </c>
      <c r="C32" s="533" t="s">
        <v>379</v>
      </c>
      <c r="D32" s="534" t="s">
        <v>433</v>
      </c>
      <c r="E32" s="535">
        <v>3400</v>
      </c>
      <c r="F32" s="536" t="s">
        <v>434</v>
      </c>
    </row>
    <row r="33" spans="1:6" ht="13.5" customHeight="1">
      <c r="A33" s="511" t="s">
        <v>435</v>
      </c>
      <c r="B33" s="526"/>
      <c r="C33" s="526"/>
      <c r="D33" s="527"/>
      <c r="E33" s="528"/>
      <c r="F33" s="526"/>
    </row>
    <row r="34" spans="1:6" ht="13.5" customHeight="1">
      <c r="A34" s="541" t="s">
        <v>367</v>
      </c>
      <c r="B34" s="542" t="s">
        <v>836</v>
      </c>
      <c r="C34" s="543"/>
      <c r="D34" s="544"/>
      <c r="E34" s="545">
        <v>960.85</v>
      </c>
      <c r="F34" s="546" t="s">
        <v>1336</v>
      </c>
    </row>
    <row r="35" spans="1:6" ht="22.5">
      <c r="A35" s="521" t="s">
        <v>367</v>
      </c>
      <c r="B35" s="517" t="s">
        <v>436</v>
      </c>
      <c r="C35" s="517" t="s">
        <v>437</v>
      </c>
      <c r="D35" s="516" t="s">
        <v>438</v>
      </c>
      <c r="E35" s="547">
        <v>11780</v>
      </c>
      <c r="F35" s="517" t="s">
        <v>439</v>
      </c>
    </row>
    <row r="36" spans="1:6" ht="13.5" customHeight="1">
      <c r="A36" s="521" t="s">
        <v>367</v>
      </c>
      <c r="B36" s="517" t="s">
        <v>892</v>
      </c>
      <c r="C36" s="517" t="s">
        <v>379</v>
      </c>
      <c r="D36" s="516"/>
      <c r="E36" s="547">
        <v>3075</v>
      </c>
      <c r="F36" s="517" t="s">
        <v>803</v>
      </c>
    </row>
    <row r="37" spans="1:6" ht="13.5" customHeight="1">
      <c r="A37" s="548"/>
      <c r="B37" s="549"/>
      <c r="C37" s="549"/>
      <c r="D37" s="550"/>
      <c r="E37" s="551"/>
      <c r="F37" s="517"/>
    </row>
    <row r="38" spans="1:6" ht="13.5" thickBot="1">
      <c r="A38" s="552" t="s">
        <v>440</v>
      </c>
      <c r="B38" s="553"/>
      <c r="C38" s="553"/>
      <c r="D38" s="554"/>
      <c r="E38" s="555">
        <f>SUM(E4:E36)</f>
        <v>101960.89000000001</v>
      </c>
      <c r="F38" s="556"/>
    </row>
    <row r="40" spans="1:6" ht="12.75">
      <c r="A40" s="558" t="s">
        <v>441</v>
      </c>
      <c r="B40" s="508"/>
      <c r="F40" s="508"/>
    </row>
    <row r="41" spans="1:6" ht="12.75">
      <c r="A41" s="559" t="s">
        <v>1215</v>
      </c>
      <c r="B41" s="559" t="s">
        <v>442</v>
      </c>
      <c r="C41" s="560"/>
      <c r="D41" s="560"/>
      <c r="F41" s="508"/>
    </row>
    <row r="42" spans="1:6" ht="12.75">
      <c r="A42" s="561" t="s">
        <v>443</v>
      </c>
      <c r="B42" s="562">
        <v>800.62</v>
      </c>
      <c r="C42" s="563"/>
      <c r="D42" s="563"/>
      <c r="F42" s="508"/>
    </row>
    <row r="43" spans="1:6" ht="12.75">
      <c r="A43" s="561" t="s">
        <v>444</v>
      </c>
      <c r="B43" s="562">
        <v>396.56</v>
      </c>
      <c r="C43" s="563"/>
      <c r="D43" s="563"/>
      <c r="F43" s="508"/>
    </row>
    <row r="44" spans="1:2" ht="12.75">
      <c r="A44" s="564" t="s">
        <v>445</v>
      </c>
      <c r="B44" s="565">
        <f>SUM(B42:B43)</f>
        <v>1197.18</v>
      </c>
    </row>
    <row r="46" spans="1:4" ht="14.25">
      <c r="A46" s="936" t="s">
        <v>867</v>
      </c>
      <c r="B46" s="937"/>
      <c r="C46" s="937"/>
      <c r="D46" s="938"/>
    </row>
    <row r="47" spans="1:4" ht="14.25" customHeight="1">
      <c r="A47" s="939" t="s">
        <v>868</v>
      </c>
      <c r="B47" s="940"/>
      <c r="C47" s="940"/>
      <c r="D47" s="941"/>
    </row>
    <row r="48" spans="1:4" ht="14.25">
      <c r="A48" s="942"/>
      <c r="B48" s="943"/>
      <c r="C48" s="943"/>
      <c r="D48" s="944"/>
    </row>
    <row r="49" spans="1:4" ht="14.25">
      <c r="A49" s="18" t="s">
        <v>869</v>
      </c>
      <c r="B49" s="429" t="s">
        <v>446</v>
      </c>
      <c r="C49" s="17"/>
      <c r="D49" s="17"/>
    </row>
    <row r="50" spans="1:4" ht="14.25">
      <c r="A50" s="19" t="s">
        <v>870</v>
      </c>
      <c r="B50" s="430"/>
      <c r="C50" s="17"/>
      <c r="D50" s="17"/>
    </row>
  </sheetData>
  <mergeCells count="3">
    <mergeCell ref="A1:F1"/>
    <mergeCell ref="A46:D46"/>
    <mergeCell ref="A47:D4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7"/>
  <sheetViews>
    <sheetView workbookViewId="0" topLeftCell="A106">
      <selection activeCell="B143" sqref="B143"/>
    </sheetView>
  </sheetViews>
  <sheetFormatPr defaultColWidth="8.796875" defaultRowHeight="14.25"/>
  <cols>
    <col min="1" max="1" width="7.8984375" style="569" customWidth="1"/>
    <col min="2" max="2" width="36.09765625" style="569" customWidth="1"/>
    <col min="3" max="3" width="10.8984375" style="568" customWidth="1"/>
    <col min="4" max="4" width="2.59765625" style="568" customWidth="1"/>
    <col min="5" max="5" width="23.3984375" style="568" customWidth="1"/>
    <col min="6" max="16384" width="8" style="568" customWidth="1"/>
  </cols>
  <sheetData>
    <row r="1" spans="1:5" ht="12.75">
      <c r="A1" s="951" t="s">
        <v>447</v>
      </c>
      <c r="B1" s="952"/>
      <c r="C1" s="566"/>
      <c r="D1" s="566"/>
      <c r="E1" s="567"/>
    </row>
    <row r="2" spans="1:5" ht="13.5" thickBot="1">
      <c r="A2" s="953" t="s">
        <v>448</v>
      </c>
      <c r="B2" s="954"/>
      <c r="C2" s="954"/>
      <c r="D2" s="954"/>
      <c r="E2" s="955"/>
    </row>
    <row r="3" ht="13.5" thickBot="1"/>
    <row r="4" spans="1:5" s="572" customFormat="1" ht="36.75" customHeight="1" thickBot="1">
      <c r="A4" s="570" t="s">
        <v>449</v>
      </c>
      <c r="B4" s="570" t="s">
        <v>450</v>
      </c>
      <c r="C4" s="571" t="s">
        <v>451</v>
      </c>
      <c r="D4" s="947" t="s">
        <v>452</v>
      </c>
      <c r="E4" s="948"/>
    </row>
    <row r="5" spans="1:5" s="572" customFormat="1" ht="14.25">
      <c r="A5" s="573" t="s">
        <v>453</v>
      </c>
      <c r="B5" s="574" t="s">
        <v>454</v>
      </c>
      <c r="C5" s="575">
        <v>2300</v>
      </c>
      <c r="D5" s="576"/>
      <c r="E5" s="577" t="s">
        <v>455</v>
      </c>
    </row>
    <row r="6" spans="1:5" s="572" customFormat="1" ht="14.25">
      <c r="A6" s="578" t="s">
        <v>456</v>
      </c>
      <c r="B6" s="579" t="s">
        <v>457</v>
      </c>
      <c r="C6" s="580">
        <v>3500</v>
      </c>
      <c r="D6" s="581"/>
      <c r="E6" s="577" t="s">
        <v>458</v>
      </c>
    </row>
    <row r="7" spans="1:5" s="572" customFormat="1" ht="14.25">
      <c r="A7" s="578" t="s">
        <v>459</v>
      </c>
      <c r="B7" s="579" t="s">
        <v>460</v>
      </c>
      <c r="C7" s="580">
        <v>5300</v>
      </c>
      <c r="D7" s="581"/>
      <c r="E7" s="577" t="s">
        <v>458</v>
      </c>
    </row>
    <row r="8" spans="1:5" s="572" customFormat="1" ht="14.25">
      <c r="A8" s="578" t="s">
        <v>461</v>
      </c>
      <c r="B8" s="579" t="s">
        <v>462</v>
      </c>
      <c r="C8" s="580">
        <v>3100</v>
      </c>
      <c r="D8" s="581"/>
      <c r="E8" s="577" t="s">
        <v>455</v>
      </c>
    </row>
    <row r="9" spans="1:5" s="572" customFormat="1" ht="14.25" customHeight="1">
      <c r="A9" s="578" t="s">
        <v>463</v>
      </c>
      <c r="B9" s="579" t="s">
        <v>464</v>
      </c>
      <c r="C9" s="580">
        <v>3500</v>
      </c>
      <c r="D9" s="581"/>
      <c r="E9" s="577" t="s">
        <v>465</v>
      </c>
    </row>
    <row r="10" spans="1:5" s="572" customFormat="1" ht="14.25" customHeight="1">
      <c r="A10" s="578" t="s">
        <v>466</v>
      </c>
      <c r="B10" s="579" t="s">
        <v>467</v>
      </c>
      <c r="C10" s="580">
        <v>3500</v>
      </c>
      <c r="D10" s="581"/>
      <c r="E10" s="577" t="s">
        <v>468</v>
      </c>
    </row>
    <row r="11" spans="1:5" s="572" customFormat="1" ht="14.25">
      <c r="A11" s="578" t="s">
        <v>469</v>
      </c>
      <c r="B11" s="579" t="s">
        <v>470</v>
      </c>
      <c r="C11" s="580">
        <v>2800</v>
      </c>
      <c r="D11" s="581"/>
      <c r="E11" s="577" t="s">
        <v>455</v>
      </c>
    </row>
    <row r="12" spans="1:5" s="572" customFormat="1" ht="14.25">
      <c r="A12" s="578" t="s">
        <v>471</v>
      </c>
      <c r="B12" s="579" t="s">
        <v>472</v>
      </c>
      <c r="C12" s="580">
        <v>1800</v>
      </c>
      <c r="D12" s="581"/>
      <c r="E12" s="577" t="s">
        <v>455</v>
      </c>
    </row>
    <row r="13" spans="1:5" s="572" customFormat="1" ht="14.25">
      <c r="A13" s="578" t="s">
        <v>473</v>
      </c>
      <c r="B13" s="579" t="s">
        <v>474</v>
      </c>
      <c r="C13" s="580">
        <v>2400</v>
      </c>
      <c r="D13" s="581"/>
      <c r="E13" s="577" t="s">
        <v>455</v>
      </c>
    </row>
    <row r="14" spans="1:5" s="572" customFormat="1" ht="14.25">
      <c r="A14" s="578" t="s">
        <v>475</v>
      </c>
      <c r="B14" s="579" t="s">
        <v>476</v>
      </c>
      <c r="C14" s="580">
        <v>2700</v>
      </c>
      <c r="D14" s="581"/>
      <c r="E14" s="577" t="s">
        <v>477</v>
      </c>
    </row>
    <row r="15" spans="1:5" s="572" customFormat="1" ht="14.25">
      <c r="A15" s="578" t="s">
        <v>478</v>
      </c>
      <c r="B15" s="579" t="s">
        <v>479</v>
      </c>
      <c r="C15" s="580">
        <v>1700</v>
      </c>
      <c r="D15" s="581"/>
      <c r="E15" s="577" t="s">
        <v>458</v>
      </c>
    </row>
    <row r="16" spans="1:5" s="572" customFormat="1" ht="14.25">
      <c r="A16" s="578" t="s">
        <v>480</v>
      </c>
      <c r="B16" s="579" t="s">
        <v>481</v>
      </c>
      <c r="C16" s="580">
        <v>4200</v>
      </c>
      <c r="D16" s="581"/>
      <c r="E16" s="577" t="s">
        <v>455</v>
      </c>
    </row>
    <row r="17" spans="1:5" s="572" customFormat="1" ht="14.25">
      <c r="A17" s="578" t="s">
        <v>482</v>
      </c>
      <c r="B17" s="579" t="s">
        <v>483</v>
      </c>
      <c r="C17" s="580">
        <v>2600</v>
      </c>
      <c r="D17" s="581"/>
      <c r="E17" s="577" t="s">
        <v>484</v>
      </c>
    </row>
    <row r="18" spans="1:5" s="572" customFormat="1" ht="14.25">
      <c r="A18" s="578" t="s">
        <v>485</v>
      </c>
      <c r="B18" s="579" t="s">
        <v>486</v>
      </c>
      <c r="C18" s="580">
        <v>1400</v>
      </c>
      <c r="D18" s="581"/>
      <c r="E18" s="577" t="s">
        <v>484</v>
      </c>
    </row>
    <row r="19" spans="1:5" s="572" customFormat="1" ht="14.25">
      <c r="A19" s="578" t="s">
        <v>487</v>
      </c>
      <c r="B19" s="579" t="s">
        <v>488</v>
      </c>
      <c r="C19" s="580">
        <v>1600</v>
      </c>
      <c r="D19" s="581"/>
      <c r="E19" s="577" t="s">
        <v>458</v>
      </c>
    </row>
    <row r="20" spans="1:5" s="572" customFormat="1" ht="14.25">
      <c r="A20" s="578" t="s">
        <v>489</v>
      </c>
      <c r="B20" s="579" t="s">
        <v>490</v>
      </c>
      <c r="C20" s="580">
        <v>1300</v>
      </c>
      <c r="D20" s="581"/>
      <c r="E20" s="577" t="s">
        <v>455</v>
      </c>
    </row>
    <row r="21" spans="1:5" s="572" customFormat="1" ht="14.25">
      <c r="A21" s="578"/>
      <c r="B21" s="579" t="s">
        <v>491</v>
      </c>
      <c r="C21" s="580">
        <v>2500</v>
      </c>
      <c r="D21" s="581"/>
      <c r="E21" s="577" t="s">
        <v>455</v>
      </c>
    </row>
    <row r="22" spans="1:5" s="572" customFormat="1" ht="14.25">
      <c r="A22" s="578"/>
      <c r="B22" s="579" t="s">
        <v>492</v>
      </c>
      <c r="C22" s="580">
        <v>3200</v>
      </c>
      <c r="D22" s="581"/>
      <c r="E22" s="577" t="s">
        <v>455</v>
      </c>
    </row>
    <row r="23" spans="1:5" s="572" customFormat="1" ht="14.25">
      <c r="A23" s="578"/>
      <c r="B23" s="579" t="s">
        <v>493</v>
      </c>
      <c r="C23" s="580">
        <v>3000</v>
      </c>
      <c r="D23" s="581"/>
      <c r="E23" s="577" t="s">
        <v>455</v>
      </c>
    </row>
    <row r="24" spans="1:5" s="572" customFormat="1" ht="14.25">
      <c r="A24" s="578"/>
      <c r="B24" s="579" t="s">
        <v>494</v>
      </c>
      <c r="C24" s="580">
        <v>1800</v>
      </c>
      <c r="D24" s="581"/>
      <c r="E24" s="577" t="s">
        <v>455</v>
      </c>
    </row>
    <row r="25" spans="1:5" s="572" customFormat="1" ht="14.25">
      <c r="A25" s="578"/>
      <c r="B25" s="579" t="s">
        <v>495</v>
      </c>
      <c r="C25" s="580">
        <v>2800</v>
      </c>
      <c r="D25" s="581"/>
      <c r="E25" s="577" t="s">
        <v>468</v>
      </c>
    </row>
    <row r="26" spans="1:5" s="572" customFormat="1" ht="14.25">
      <c r="A26" s="578"/>
      <c r="B26" s="579" t="s">
        <v>496</v>
      </c>
      <c r="C26" s="580">
        <v>3300</v>
      </c>
      <c r="D26" s="581"/>
      <c r="E26" s="577" t="s">
        <v>458</v>
      </c>
    </row>
    <row r="27" spans="1:5" s="572" customFormat="1" ht="14.25">
      <c r="A27" s="578"/>
      <c r="B27" s="579" t="s">
        <v>497</v>
      </c>
      <c r="C27" s="580">
        <v>2800</v>
      </c>
      <c r="D27" s="581"/>
      <c r="E27" s="577" t="s">
        <v>458</v>
      </c>
    </row>
    <row r="28" spans="1:5" s="572" customFormat="1" ht="14.25">
      <c r="A28" s="578"/>
      <c r="B28" s="579" t="s">
        <v>498</v>
      </c>
      <c r="C28" s="580">
        <v>3500</v>
      </c>
      <c r="D28" s="581"/>
      <c r="E28" s="577" t="s">
        <v>455</v>
      </c>
    </row>
    <row r="29" spans="1:5" s="572" customFormat="1" ht="14.25">
      <c r="A29" s="578"/>
      <c r="B29" s="579" t="s">
        <v>499</v>
      </c>
      <c r="C29" s="580">
        <v>4200</v>
      </c>
      <c r="D29" s="581"/>
      <c r="E29" s="577" t="s">
        <v>468</v>
      </c>
    </row>
    <row r="30" spans="1:5" s="572" customFormat="1" ht="14.25">
      <c r="A30" s="578"/>
      <c r="B30" s="579" t="s">
        <v>500</v>
      </c>
      <c r="C30" s="580">
        <v>7300</v>
      </c>
      <c r="D30" s="581"/>
      <c r="E30" s="577" t="s">
        <v>468</v>
      </c>
    </row>
    <row r="31" spans="1:5" s="572" customFormat="1" ht="14.25">
      <c r="A31" s="578"/>
      <c r="B31" s="579" t="s">
        <v>501</v>
      </c>
      <c r="C31" s="580">
        <v>3200</v>
      </c>
      <c r="D31" s="581"/>
      <c r="E31" s="577" t="s">
        <v>455</v>
      </c>
    </row>
    <row r="32" spans="1:5" s="572" customFormat="1" ht="14.25">
      <c r="A32" s="578"/>
      <c r="B32" s="579" t="s">
        <v>502</v>
      </c>
      <c r="C32" s="580">
        <v>2600</v>
      </c>
      <c r="D32" s="581"/>
      <c r="E32" s="577" t="s">
        <v>455</v>
      </c>
    </row>
    <row r="33" spans="1:5" s="572" customFormat="1" ht="14.25">
      <c r="A33" s="578"/>
      <c r="B33" s="579" t="s">
        <v>503</v>
      </c>
      <c r="C33" s="580">
        <v>2500</v>
      </c>
      <c r="D33" s="581"/>
      <c r="E33" s="577" t="s">
        <v>455</v>
      </c>
    </row>
    <row r="34" spans="1:5" s="572" customFormat="1" ht="14.25">
      <c r="A34" s="578"/>
      <c r="B34" s="579" t="s">
        <v>504</v>
      </c>
      <c r="C34" s="580">
        <v>600</v>
      </c>
      <c r="D34" s="581"/>
      <c r="E34" s="577" t="s">
        <v>455</v>
      </c>
    </row>
    <row r="35" spans="1:5" s="572" customFormat="1" ht="14.25">
      <c r="A35" s="578"/>
      <c r="B35" s="579" t="s">
        <v>505</v>
      </c>
      <c r="C35" s="580">
        <v>2400</v>
      </c>
      <c r="D35" s="581"/>
      <c r="E35" s="577" t="s">
        <v>455</v>
      </c>
    </row>
    <row r="36" spans="1:5" s="572" customFormat="1" ht="14.25">
      <c r="A36" s="578"/>
      <c r="B36" s="579" t="s">
        <v>506</v>
      </c>
      <c r="C36" s="580">
        <v>300</v>
      </c>
      <c r="D36" s="581"/>
      <c r="E36" s="577" t="s">
        <v>455</v>
      </c>
    </row>
    <row r="37" spans="1:5" s="572" customFormat="1" ht="14.25">
      <c r="A37" s="578"/>
      <c r="B37" s="579" t="s">
        <v>507</v>
      </c>
      <c r="C37" s="580">
        <v>1000</v>
      </c>
      <c r="D37" s="581"/>
      <c r="E37" s="577" t="s">
        <v>455</v>
      </c>
    </row>
    <row r="38" spans="1:5" s="572" customFormat="1" ht="14.25">
      <c r="A38" s="578"/>
      <c r="B38" s="579" t="s">
        <v>508</v>
      </c>
      <c r="C38" s="580">
        <v>2800</v>
      </c>
      <c r="D38" s="581"/>
      <c r="E38" s="577" t="s">
        <v>455</v>
      </c>
    </row>
    <row r="39" spans="1:5" s="572" customFormat="1" ht="14.25">
      <c r="A39" s="578"/>
      <c r="B39" s="579" t="s">
        <v>509</v>
      </c>
      <c r="C39" s="580">
        <v>2300</v>
      </c>
      <c r="D39" s="581"/>
      <c r="E39" s="577" t="s">
        <v>510</v>
      </c>
    </row>
    <row r="40" spans="1:5" s="572" customFormat="1" ht="15" thickBot="1">
      <c r="A40" s="582"/>
      <c r="B40" s="583" t="s">
        <v>511</v>
      </c>
      <c r="C40" s="584">
        <v>2100</v>
      </c>
      <c r="D40" s="585"/>
      <c r="E40" s="586" t="s">
        <v>455</v>
      </c>
    </row>
    <row r="41" spans="1:5" s="572" customFormat="1" ht="15.75" thickBot="1">
      <c r="A41" s="949" t="s">
        <v>512</v>
      </c>
      <c r="B41" s="950"/>
      <c r="C41" s="587">
        <f>SUM(C5:C40)</f>
        <v>97900</v>
      </c>
      <c r="D41" s="588"/>
      <c r="E41" s="589" t="s">
        <v>513</v>
      </c>
    </row>
    <row r="42" spans="1:5" s="572" customFormat="1" ht="14.25">
      <c r="A42" s="578" t="s">
        <v>514</v>
      </c>
      <c r="B42" s="590" t="s">
        <v>515</v>
      </c>
      <c r="C42" s="591">
        <v>840</v>
      </c>
      <c r="D42" s="576"/>
      <c r="E42" s="592" t="s">
        <v>484</v>
      </c>
    </row>
    <row r="43" spans="1:5" s="572" customFormat="1" ht="14.25">
      <c r="A43" s="573" t="s">
        <v>516</v>
      </c>
      <c r="B43" s="593" t="s">
        <v>517</v>
      </c>
      <c r="C43" s="591">
        <v>225</v>
      </c>
      <c r="D43" s="581"/>
      <c r="E43" s="592" t="s">
        <v>484</v>
      </c>
    </row>
    <row r="44" spans="1:5" s="572" customFormat="1" ht="14.25">
      <c r="A44" s="578" t="s">
        <v>518</v>
      </c>
      <c r="B44" s="594" t="s">
        <v>519</v>
      </c>
      <c r="C44" s="595">
        <v>225</v>
      </c>
      <c r="D44" s="581"/>
      <c r="E44" s="592" t="s">
        <v>520</v>
      </c>
    </row>
    <row r="45" spans="1:5" s="572" customFormat="1" ht="14.25">
      <c r="A45" s="578" t="s">
        <v>521</v>
      </c>
      <c r="B45" s="594" t="s">
        <v>522</v>
      </c>
      <c r="C45" s="595">
        <v>400</v>
      </c>
      <c r="D45" s="581"/>
      <c r="E45" s="592" t="s">
        <v>484</v>
      </c>
    </row>
    <row r="46" spans="1:5" s="572" customFormat="1" ht="14.25">
      <c r="A46" s="578" t="s">
        <v>523</v>
      </c>
      <c r="B46" s="594" t="s">
        <v>524</v>
      </c>
      <c r="C46" s="595">
        <v>85</v>
      </c>
      <c r="D46" s="581"/>
      <c r="E46" s="592" t="s">
        <v>484</v>
      </c>
    </row>
    <row r="47" spans="1:5" s="572" customFormat="1" ht="14.25">
      <c r="A47" s="578"/>
      <c r="B47" s="594" t="s">
        <v>525</v>
      </c>
      <c r="C47" s="595">
        <v>815</v>
      </c>
      <c r="D47" s="581"/>
      <c r="E47" s="592" t="s">
        <v>484</v>
      </c>
    </row>
    <row r="48" spans="1:5" s="572" customFormat="1" ht="14.25">
      <c r="A48" s="578" t="s">
        <v>526</v>
      </c>
      <c r="B48" s="594" t="s">
        <v>527</v>
      </c>
      <c r="C48" s="595">
        <v>180</v>
      </c>
      <c r="D48" s="581"/>
      <c r="E48" s="592" t="s">
        <v>484</v>
      </c>
    </row>
    <row r="49" spans="1:5" s="572" customFormat="1" ht="14.25">
      <c r="A49" s="596" t="s">
        <v>528</v>
      </c>
      <c r="B49" s="597" t="s">
        <v>529</v>
      </c>
      <c r="C49" s="595">
        <v>230</v>
      </c>
      <c r="D49" s="581"/>
      <c r="E49" s="592" t="s">
        <v>484</v>
      </c>
    </row>
    <row r="50" spans="1:5" s="572" customFormat="1" ht="14.25">
      <c r="A50" s="578" t="s">
        <v>530</v>
      </c>
      <c r="B50" s="594" t="s">
        <v>531</v>
      </c>
      <c r="C50" s="595">
        <v>370</v>
      </c>
      <c r="D50" s="581"/>
      <c r="E50" s="577" t="s">
        <v>455</v>
      </c>
    </row>
    <row r="51" spans="1:5" s="572" customFormat="1" ht="14.25">
      <c r="A51" s="578" t="s">
        <v>532</v>
      </c>
      <c r="B51" s="594" t="s">
        <v>533</v>
      </c>
      <c r="C51" s="595">
        <v>560</v>
      </c>
      <c r="D51" s="581"/>
      <c r="E51" s="577" t="s">
        <v>455</v>
      </c>
    </row>
    <row r="52" spans="1:5" s="572" customFormat="1" ht="14.25">
      <c r="A52" s="578" t="s">
        <v>534</v>
      </c>
      <c r="B52" s="594" t="s">
        <v>535</v>
      </c>
      <c r="C52" s="595">
        <v>375</v>
      </c>
      <c r="D52" s="581"/>
      <c r="E52" s="577" t="s">
        <v>455</v>
      </c>
    </row>
    <row r="53" spans="1:5" s="572" customFormat="1" ht="14.25">
      <c r="A53" s="578" t="s">
        <v>536</v>
      </c>
      <c r="B53" s="594" t="s">
        <v>537</v>
      </c>
      <c r="C53" s="595">
        <v>90</v>
      </c>
      <c r="D53" s="581"/>
      <c r="E53" s="577" t="s">
        <v>484</v>
      </c>
    </row>
    <row r="54" spans="1:5" s="572" customFormat="1" ht="14.25">
      <c r="A54" s="578" t="s">
        <v>538</v>
      </c>
      <c r="B54" s="594" t="s">
        <v>941</v>
      </c>
      <c r="C54" s="595">
        <v>520</v>
      </c>
      <c r="D54" s="581"/>
      <c r="E54" s="577" t="s">
        <v>539</v>
      </c>
    </row>
    <row r="55" spans="1:5" s="572" customFormat="1" ht="14.25">
      <c r="A55" s="578"/>
      <c r="B55" s="594" t="s">
        <v>540</v>
      </c>
      <c r="C55" s="595">
        <v>230</v>
      </c>
      <c r="D55" s="581"/>
      <c r="E55" s="577" t="s">
        <v>455</v>
      </c>
    </row>
    <row r="56" spans="1:5" s="572" customFormat="1" ht="14.25">
      <c r="A56" s="578"/>
      <c r="B56" s="594" t="s">
        <v>541</v>
      </c>
      <c r="C56" s="595">
        <v>620</v>
      </c>
      <c r="D56" s="581"/>
      <c r="E56" s="577" t="s">
        <v>455</v>
      </c>
    </row>
    <row r="57" spans="1:5" s="572" customFormat="1" ht="14.25">
      <c r="A57" s="578"/>
      <c r="B57" s="594" t="s">
        <v>542</v>
      </c>
      <c r="C57" s="595">
        <v>420</v>
      </c>
      <c r="D57" s="581"/>
      <c r="E57" s="577" t="s">
        <v>484</v>
      </c>
    </row>
    <row r="58" spans="1:5" s="572" customFormat="1" ht="14.25">
      <c r="A58" s="578"/>
      <c r="B58" s="594" t="s">
        <v>543</v>
      </c>
      <c r="C58" s="595">
        <v>290</v>
      </c>
      <c r="D58" s="581"/>
      <c r="E58" s="577" t="s">
        <v>455</v>
      </c>
    </row>
    <row r="59" spans="1:5" s="572" customFormat="1" ht="14.25">
      <c r="A59" s="578"/>
      <c r="B59" s="594" t="s">
        <v>544</v>
      </c>
      <c r="C59" s="595">
        <v>260</v>
      </c>
      <c r="D59" s="581"/>
      <c r="E59" s="577" t="s">
        <v>455</v>
      </c>
    </row>
    <row r="60" spans="1:5" s="572" customFormat="1" ht="14.25">
      <c r="A60" s="578" t="s">
        <v>545</v>
      </c>
      <c r="B60" s="594" t="s">
        <v>546</v>
      </c>
      <c r="C60" s="595">
        <v>300</v>
      </c>
      <c r="D60" s="581"/>
      <c r="E60" s="577" t="s">
        <v>455</v>
      </c>
    </row>
    <row r="61" spans="1:5" s="572" customFormat="1" ht="14.25">
      <c r="A61" s="578" t="s">
        <v>547</v>
      </c>
      <c r="B61" s="594" t="s">
        <v>548</v>
      </c>
      <c r="C61" s="595">
        <v>240</v>
      </c>
      <c r="D61" s="581"/>
      <c r="E61" s="577" t="s">
        <v>484</v>
      </c>
    </row>
    <row r="62" spans="1:5" s="572" customFormat="1" ht="14.25">
      <c r="A62" s="578" t="s">
        <v>549</v>
      </c>
      <c r="B62" s="594" t="s">
        <v>550</v>
      </c>
      <c r="C62" s="595">
        <v>570</v>
      </c>
      <c r="D62" s="581"/>
      <c r="E62" s="577" t="s">
        <v>455</v>
      </c>
    </row>
    <row r="63" spans="1:5" s="572" customFormat="1" ht="14.25">
      <c r="A63" s="578" t="s">
        <v>551</v>
      </c>
      <c r="B63" s="594" t="s">
        <v>552</v>
      </c>
      <c r="C63" s="595">
        <v>50</v>
      </c>
      <c r="D63" s="581"/>
      <c r="E63" s="577" t="s">
        <v>553</v>
      </c>
    </row>
    <row r="64" spans="1:5" s="572" customFormat="1" ht="14.25">
      <c r="A64" s="578" t="s">
        <v>554</v>
      </c>
      <c r="B64" s="594" t="s">
        <v>555</v>
      </c>
      <c r="C64" s="595">
        <v>150</v>
      </c>
      <c r="D64" s="581"/>
      <c r="E64" s="577" t="s">
        <v>556</v>
      </c>
    </row>
    <row r="65" spans="1:5" s="572" customFormat="1" ht="14.25">
      <c r="A65" s="578" t="s">
        <v>557</v>
      </c>
      <c r="B65" s="594" t="s">
        <v>558</v>
      </c>
      <c r="C65" s="595">
        <v>170</v>
      </c>
      <c r="D65" s="581"/>
      <c r="E65" s="577" t="s">
        <v>455</v>
      </c>
    </row>
    <row r="66" spans="1:5" s="572" customFormat="1" ht="14.25">
      <c r="A66" s="578" t="s">
        <v>559</v>
      </c>
      <c r="B66" s="594" t="s">
        <v>560</v>
      </c>
      <c r="C66" s="595">
        <v>260</v>
      </c>
      <c r="D66" s="581"/>
      <c r="E66" s="577" t="s">
        <v>553</v>
      </c>
    </row>
    <row r="67" spans="1:5" s="572" customFormat="1" ht="14.25">
      <c r="A67" s="578"/>
      <c r="B67" s="594" t="s">
        <v>561</v>
      </c>
      <c r="C67" s="595">
        <v>60</v>
      </c>
      <c r="D67" s="581"/>
      <c r="E67" s="577" t="s">
        <v>455</v>
      </c>
    </row>
    <row r="68" spans="1:5" s="572" customFormat="1" ht="14.25">
      <c r="A68" s="578" t="s">
        <v>562</v>
      </c>
      <c r="B68" s="594" t="s">
        <v>563</v>
      </c>
      <c r="C68" s="595">
        <v>400</v>
      </c>
      <c r="D68" s="581"/>
      <c r="E68" s="577" t="s">
        <v>484</v>
      </c>
    </row>
    <row r="69" spans="1:5" s="572" customFormat="1" ht="14.25">
      <c r="A69" s="578" t="s">
        <v>564</v>
      </c>
      <c r="B69" s="594" t="s">
        <v>565</v>
      </c>
      <c r="C69" s="595">
        <v>510</v>
      </c>
      <c r="D69" s="581"/>
      <c r="E69" s="577" t="s">
        <v>484</v>
      </c>
    </row>
    <row r="70" spans="1:5" s="572" customFormat="1" ht="14.25">
      <c r="A70" s="578" t="s">
        <v>566</v>
      </c>
      <c r="B70" s="594" t="s">
        <v>567</v>
      </c>
      <c r="C70" s="595">
        <v>200</v>
      </c>
      <c r="D70" s="581"/>
      <c r="E70" s="577" t="s">
        <v>455</v>
      </c>
    </row>
    <row r="71" spans="1:5" s="572" customFormat="1" ht="14.25">
      <c r="A71" s="578"/>
      <c r="B71" s="594" t="s">
        <v>568</v>
      </c>
      <c r="C71" s="595">
        <v>210</v>
      </c>
      <c r="D71" s="581"/>
      <c r="E71" s="577" t="s">
        <v>455</v>
      </c>
    </row>
    <row r="72" spans="1:5" s="572" customFormat="1" ht="14.25">
      <c r="A72" s="578" t="s">
        <v>569</v>
      </c>
      <c r="B72" s="594" t="s">
        <v>570</v>
      </c>
      <c r="C72" s="595">
        <v>580</v>
      </c>
      <c r="D72" s="581"/>
      <c r="E72" s="577" t="s">
        <v>484</v>
      </c>
    </row>
    <row r="73" spans="1:5" s="572" customFormat="1" ht="14.25">
      <c r="A73" s="578" t="s">
        <v>657</v>
      </c>
      <c r="B73" s="594" t="s">
        <v>571</v>
      </c>
      <c r="C73" s="595">
        <v>650</v>
      </c>
      <c r="D73" s="581"/>
      <c r="E73" s="577" t="s">
        <v>572</v>
      </c>
    </row>
    <row r="74" spans="1:5" s="572" customFormat="1" ht="14.25">
      <c r="A74" s="578" t="s">
        <v>573</v>
      </c>
      <c r="B74" s="594" t="s">
        <v>574</v>
      </c>
      <c r="C74" s="595">
        <v>150</v>
      </c>
      <c r="D74" s="581"/>
      <c r="E74" s="577" t="s">
        <v>484</v>
      </c>
    </row>
    <row r="75" spans="1:5" s="572" customFormat="1" ht="14.25">
      <c r="A75" s="578" t="s">
        <v>575</v>
      </c>
      <c r="B75" s="594" t="s">
        <v>576</v>
      </c>
      <c r="C75" s="595">
        <v>270</v>
      </c>
      <c r="D75" s="581"/>
      <c r="E75" s="577" t="s">
        <v>455</v>
      </c>
    </row>
    <row r="76" spans="1:5" s="572" customFormat="1" ht="14.25">
      <c r="A76" s="578"/>
      <c r="B76" s="594" t="s">
        <v>577</v>
      </c>
      <c r="C76" s="595">
        <v>180</v>
      </c>
      <c r="D76" s="581"/>
      <c r="E76" s="577" t="s">
        <v>455</v>
      </c>
    </row>
    <row r="77" spans="1:5" s="572" customFormat="1" ht="14.25">
      <c r="A77" s="578" t="s">
        <v>658</v>
      </c>
      <c r="B77" s="594" t="s">
        <v>578</v>
      </c>
      <c r="C77" s="595">
        <v>160</v>
      </c>
      <c r="D77" s="581"/>
      <c r="E77" s="577" t="s">
        <v>484</v>
      </c>
    </row>
    <row r="78" spans="1:5" s="572" customFormat="1" ht="14.25">
      <c r="A78" s="578" t="s">
        <v>579</v>
      </c>
      <c r="B78" s="594" t="s">
        <v>580</v>
      </c>
      <c r="C78" s="595">
        <v>820</v>
      </c>
      <c r="D78" s="581"/>
      <c r="E78" s="577" t="s">
        <v>581</v>
      </c>
    </row>
    <row r="79" spans="1:5" s="572" customFormat="1" ht="14.25">
      <c r="A79" s="578"/>
      <c r="B79" s="594" t="s">
        <v>582</v>
      </c>
      <c r="C79" s="595">
        <v>170</v>
      </c>
      <c r="D79" s="581"/>
      <c r="E79" s="577" t="s">
        <v>455</v>
      </c>
    </row>
    <row r="80" spans="1:5" s="572" customFormat="1" ht="14.25">
      <c r="A80" s="578" t="s">
        <v>583</v>
      </c>
      <c r="B80" s="594" t="s">
        <v>584</v>
      </c>
      <c r="C80" s="595">
        <v>430</v>
      </c>
      <c r="D80" s="581"/>
      <c r="E80" s="577" t="s">
        <v>484</v>
      </c>
    </row>
    <row r="81" spans="1:5" s="572" customFormat="1" ht="14.25">
      <c r="A81" s="578" t="s">
        <v>585</v>
      </c>
      <c r="B81" s="594" t="s">
        <v>586</v>
      </c>
      <c r="C81" s="595">
        <v>1050</v>
      </c>
      <c r="D81" s="581"/>
      <c r="E81" s="577" t="s">
        <v>587</v>
      </c>
    </row>
    <row r="82" spans="1:5" s="572" customFormat="1" ht="14.25">
      <c r="A82" s="578" t="s">
        <v>588</v>
      </c>
      <c r="B82" s="594" t="s">
        <v>589</v>
      </c>
      <c r="C82" s="595">
        <v>600</v>
      </c>
      <c r="D82" s="581"/>
      <c r="E82" s="577" t="s">
        <v>590</v>
      </c>
    </row>
    <row r="83" spans="1:5" s="572" customFormat="1" ht="14.25">
      <c r="A83" s="578" t="s">
        <v>591</v>
      </c>
      <c r="B83" s="594" t="s">
        <v>592</v>
      </c>
      <c r="C83" s="595">
        <v>240</v>
      </c>
      <c r="D83" s="581"/>
      <c r="E83" s="577" t="s">
        <v>593</v>
      </c>
    </row>
    <row r="84" spans="1:5" s="572" customFormat="1" ht="14.25">
      <c r="A84" s="578" t="s">
        <v>594</v>
      </c>
      <c r="B84" s="594" t="s">
        <v>595</v>
      </c>
      <c r="C84" s="595">
        <v>400</v>
      </c>
      <c r="D84" s="581"/>
      <c r="E84" s="577" t="s">
        <v>596</v>
      </c>
    </row>
    <row r="85" spans="1:5" s="572" customFormat="1" ht="14.25">
      <c r="A85" s="578" t="s">
        <v>597</v>
      </c>
      <c r="B85" s="594" t="s">
        <v>598</v>
      </c>
      <c r="C85" s="595">
        <v>475</v>
      </c>
      <c r="D85" s="581"/>
      <c r="E85" s="577" t="s">
        <v>484</v>
      </c>
    </row>
    <row r="86" spans="1:5" s="572" customFormat="1" ht="14.25">
      <c r="A86" s="578" t="s">
        <v>599</v>
      </c>
      <c r="B86" s="594" t="s">
        <v>600</v>
      </c>
      <c r="C86" s="595">
        <v>480</v>
      </c>
      <c r="D86" s="581"/>
      <c r="E86" s="577" t="s">
        <v>455</v>
      </c>
    </row>
    <row r="87" spans="1:5" s="572" customFormat="1" ht="14.25">
      <c r="A87" s="578"/>
      <c r="B87" s="594" t="s">
        <v>914</v>
      </c>
      <c r="C87" s="595">
        <v>170</v>
      </c>
      <c r="D87" s="581"/>
      <c r="E87" s="577" t="s">
        <v>484</v>
      </c>
    </row>
    <row r="88" spans="1:5" s="572" customFormat="1" ht="14.25">
      <c r="A88" s="578" t="s">
        <v>601</v>
      </c>
      <c r="B88" s="594" t="s">
        <v>602</v>
      </c>
      <c r="C88" s="595">
        <v>170</v>
      </c>
      <c r="D88" s="581"/>
      <c r="E88" s="577" t="s">
        <v>484</v>
      </c>
    </row>
    <row r="89" spans="1:5" s="572" customFormat="1" ht="14.25">
      <c r="A89" s="578" t="s">
        <v>603</v>
      </c>
      <c r="B89" s="594" t="s">
        <v>604</v>
      </c>
      <c r="C89" s="595">
        <v>625</v>
      </c>
      <c r="D89" s="581"/>
      <c r="E89" s="577" t="s">
        <v>605</v>
      </c>
    </row>
    <row r="90" spans="1:5" s="572" customFormat="1" ht="14.25">
      <c r="A90" s="578" t="s">
        <v>601</v>
      </c>
      <c r="B90" s="594" t="s">
        <v>606</v>
      </c>
      <c r="C90" s="595">
        <v>340</v>
      </c>
      <c r="D90" s="581"/>
      <c r="E90" s="577" t="s">
        <v>484</v>
      </c>
    </row>
    <row r="91" spans="1:5" s="572" customFormat="1" ht="14.25">
      <c r="A91" s="578" t="s">
        <v>607</v>
      </c>
      <c r="B91" s="594" t="s">
        <v>608</v>
      </c>
      <c r="C91" s="595">
        <v>900</v>
      </c>
      <c r="D91" s="581"/>
      <c r="E91" s="577" t="s">
        <v>609</v>
      </c>
    </row>
    <row r="92" spans="1:5" s="572" customFormat="1" ht="14.25">
      <c r="A92" s="578" t="s">
        <v>610</v>
      </c>
      <c r="B92" s="594" t="s">
        <v>611</v>
      </c>
      <c r="C92" s="595">
        <v>60</v>
      </c>
      <c r="D92" s="581"/>
      <c r="E92" s="577" t="s">
        <v>455</v>
      </c>
    </row>
    <row r="93" spans="1:5" s="572" customFormat="1" ht="14.25">
      <c r="A93" s="578"/>
      <c r="B93" s="594" t="s">
        <v>612</v>
      </c>
      <c r="C93" s="595">
        <v>250</v>
      </c>
      <c r="D93" s="581"/>
      <c r="E93" s="577" t="s">
        <v>455</v>
      </c>
    </row>
    <row r="94" spans="1:5" s="572" customFormat="1" ht="14.25">
      <c r="A94" s="578" t="s">
        <v>613</v>
      </c>
      <c r="B94" s="594" t="s">
        <v>614</v>
      </c>
      <c r="C94" s="595">
        <v>120</v>
      </c>
      <c r="D94" s="581"/>
      <c r="E94" s="577" t="s">
        <v>484</v>
      </c>
    </row>
    <row r="95" spans="1:5" s="572" customFormat="1" ht="14.25">
      <c r="A95" s="578" t="s">
        <v>615</v>
      </c>
      <c r="B95" s="594" t="s">
        <v>616</v>
      </c>
      <c r="C95" s="595">
        <v>200</v>
      </c>
      <c r="D95" s="581"/>
      <c r="E95" s="577" t="s">
        <v>572</v>
      </c>
    </row>
    <row r="96" spans="1:5" s="572" customFormat="1" ht="14.25">
      <c r="A96" s="578"/>
      <c r="B96" s="594" t="s">
        <v>617</v>
      </c>
      <c r="C96" s="595">
        <v>800</v>
      </c>
      <c r="D96" s="581"/>
      <c r="E96" s="577" t="s">
        <v>455</v>
      </c>
    </row>
    <row r="97" spans="1:5" s="572" customFormat="1" ht="14.25">
      <c r="A97" s="578" t="s">
        <v>618</v>
      </c>
      <c r="B97" s="594" t="s">
        <v>619</v>
      </c>
      <c r="C97" s="595">
        <v>570</v>
      </c>
      <c r="D97" s="581"/>
      <c r="E97" s="577" t="s">
        <v>455</v>
      </c>
    </row>
    <row r="98" spans="1:5" s="572" customFormat="1" ht="14.25">
      <c r="A98" s="578" t="s">
        <v>620</v>
      </c>
      <c r="B98" s="594" t="s">
        <v>621</v>
      </c>
      <c r="C98" s="595">
        <v>150</v>
      </c>
      <c r="D98" s="581"/>
      <c r="E98" s="577" t="s">
        <v>455</v>
      </c>
    </row>
    <row r="99" spans="1:5" s="572" customFormat="1" ht="14.25">
      <c r="A99" s="578" t="s">
        <v>622</v>
      </c>
      <c r="B99" s="594" t="s">
        <v>623</v>
      </c>
      <c r="C99" s="595">
        <v>555</v>
      </c>
      <c r="D99" s="581"/>
      <c r="E99" s="577" t="s">
        <v>1344</v>
      </c>
    </row>
    <row r="100" spans="1:5" s="572" customFormat="1" ht="14.25">
      <c r="A100" s="578"/>
      <c r="B100" s="594" t="s">
        <v>624</v>
      </c>
      <c r="C100" s="595">
        <v>270</v>
      </c>
      <c r="D100" s="581"/>
      <c r="E100" s="577" t="s">
        <v>625</v>
      </c>
    </row>
    <row r="101" spans="1:5" s="572" customFormat="1" ht="14.25">
      <c r="A101" s="578"/>
      <c r="B101" s="594" t="s">
        <v>626</v>
      </c>
      <c r="C101" s="595">
        <v>610</v>
      </c>
      <c r="D101" s="581"/>
      <c r="E101" s="577" t="s">
        <v>627</v>
      </c>
    </row>
    <row r="102" spans="1:5" s="572" customFormat="1" ht="14.25">
      <c r="A102" s="578"/>
      <c r="B102" s="594" t="s">
        <v>628</v>
      </c>
      <c r="C102" s="595">
        <v>90</v>
      </c>
      <c r="D102" s="581"/>
      <c r="E102" s="577" t="s">
        <v>455</v>
      </c>
    </row>
    <row r="103" spans="1:5" s="572" customFormat="1" ht="14.25">
      <c r="A103" s="578" t="s">
        <v>629</v>
      </c>
      <c r="B103" s="594" t="s">
        <v>630</v>
      </c>
      <c r="C103" s="595">
        <v>100</v>
      </c>
      <c r="D103" s="581"/>
      <c r="E103" s="577" t="s">
        <v>484</v>
      </c>
    </row>
    <row r="104" spans="1:5" s="572" customFormat="1" ht="14.25">
      <c r="A104" s="578" t="s">
        <v>631</v>
      </c>
      <c r="B104" s="594" t="s">
        <v>632</v>
      </c>
      <c r="C104" s="595">
        <v>105</v>
      </c>
      <c r="D104" s="581"/>
      <c r="E104" s="577" t="s">
        <v>633</v>
      </c>
    </row>
    <row r="105" spans="1:5" s="572" customFormat="1" ht="14.25">
      <c r="A105" s="578"/>
      <c r="B105" s="594" t="s">
        <v>634</v>
      </c>
      <c r="C105" s="595">
        <v>400</v>
      </c>
      <c r="D105" s="581"/>
      <c r="E105" s="577" t="s">
        <v>627</v>
      </c>
    </row>
    <row r="106" spans="1:5" s="572" customFormat="1" ht="14.25">
      <c r="A106" s="578" t="s">
        <v>635</v>
      </c>
      <c r="B106" s="594" t="s">
        <v>636</v>
      </c>
      <c r="C106" s="595">
        <v>260</v>
      </c>
      <c r="D106" s="581"/>
      <c r="E106" s="577" t="s">
        <v>484</v>
      </c>
    </row>
    <row r="107" spans="1:5" s="572" customFormat="1" ht="14.25">
      <c r="A107" s="578"/>
      <c r="B107" s="594" t="s">
        <v>637</v>
      </c>
      <c r="C107" s="595">
        <v>190</v>
      </c>
      <c r="D107" s="581"/>
      <c r="E107" s="577" t="s">
        <v>625</v>
      </c>
    </row>
    <row r="108" spans="1:5" s="572" customFormat="1" ht="14.25">
      <c r="A108" s="578"/>
      <c r="B108" s="594" t="s">
        <v>638</v>
      </c>
      <c r="C108" s="595">
        <v>600</v>
      </c>
      <c r="D108" s="581"/>
      <c r="E108" s="577" t="s">
        <v>455</v>
      </c>
    </row>
    <row r="109" spans="1:5" s="572" customFormat="1" ht="14.25">
      <c r="A109" s="578" t="s">
        <v>639</v>
      </c>
      <c r="B109" s="594" t="s">
        <v>640</v>
      </c>
      <c r="C109" s="595">
        <v>300</v>
      </c>
      <c r="D109" s="581"/>
      <c r="E109" s="577" t="s">
        <v>484</v>
      </c>
    </row>
    <row r="110" spans="1:5" s="572" customFormat="1" ht="14.25">
      <c r="A110" s="578" t="s">
        <v>641</v>
      </c>
      <c r="B110" s="594" t="s">
        <v>642</v>
      </c>
      <c r="C110" s="595">
        <v>140</v>
      </c>
      <c r="D110" s="581"/>
      <c r="E110" s="577" t="s">
        <v>556</v>
      </c>
    </row>
    <row r="111" spans="1:5" s="572" customFormat="1" ht="14.25">
      <c r="A111" s="578" t="s">
        <v>643</v>
      </c>
      <c r="B111" s="594" t="s">
        <v>644</v>
      </c>
      <c r="C111" s="595">
        <v>320</v>
      </c>
      <c r="D111" s="581"/>
      <c r="E111" s="577" t="s">
        <v>556</v>
      </c>
    </row>
    <row r="112" spans="1:5" s="572" customFormat="1" ht="14.25">
      <c r="A112" s="578" t="s">
        <v>645</v>
      </c>
      <c r="B112" s="594" t="s">
        <v>646</v>
      </c>
      <c r="C112" s="595">
        <v>150</v>
      </c>
      <c r="D112" s="581"/>
      <c r="E112" s="577" t="s">
        <v>455</v>
      </c>
    </row>
    <row r="113" spans="1:5" s="572" customFormat="1" ht="14.25">
      <c r="A113" s="578" t="s">
        <v>647</v>
      </c>
      <c r="B113" s="594" t="s">
        <v>648</v>
      </c>
      <c r="C113" s="595">
        <v>150</v>
      </c>
      <c r="D113" s="581"/>
      <c r="E113" s="577" t="s">
        <v>553</v>
      </c>
    </row>
    <row r="114" spans="1:5" s="572" customFormat="1" ht="14.25">
      <c r="A114" s="578"/>
      <c r="B114" s="594" t="s">
        <v>649</v>
      </c>
      <c r="C114" s="595">
        <v>580</v>
      </c>
      <c r="D114" s="581"/>
      <c r="E114" s="577" t="s">
        <v>455</v>
      </c>
    </row>
    <row r="115" spans="1:5" s="572" customFormat="1" ht="14.25">
      <c r="A115" s="578"/>
      <c r="B115" s="594" t="s">
        <v>650</v>
      </c>
      <c r="C115" s="595">
        <v>650</v>
      </c>
      <c r="D115" s="581"/>
      <c r="E115" s="577" t="s">
        <v>484</v>
      </c>
    </row>
    <row r="116" spans="1:5" s="572" customFormat="1" ht="14.25">
      <c r="A116" s="578"/>
      <c r="B116" s="594" t="s">
        <v>651</v>
      </c>
      <c r="C116" s="595">
        <v>180</v>
      </c>
      <c r="D116" s="581"/>
      <c r="E116" s="577" t="s">
        <v>455</v>
      </c>
    </row>
    <row r="117" spans="1:5" s="572" customFormat="1" ht="14.25">
      <c r="A117" s="578"/>
      <c r="B117" s="594" t="s">
        <v>652</v>
      </c>
      <c r="C117" s="595">
        <v>480</v>
      </c>
      <c r="D117" s="581"/>
      <c r="E117" s="577" t="s">
        <v>455</v>
      </c>
    </row>
    <row r="118" spans="1:5" s="572" customFormat="1" ht="14.25">
      <c r="A118" s="578" t="s">
        <v>653</v>
      </c>
      <c r="B118" s="594" t="s">
        <v>654</v>
      </c>
      <c r="C118" s="595">
        <v>220</v>
      </c>
      <c r="D118" s="581"/>
      <c r="E118" s="577" t="s">
        <v>455</v>
      </c>
    </row>
    <row r="119" spans="1:5" s="572" customFormat="1" ht="15" thickBot="1">
      <c r="A119" s="582" t="s">
        <v>731</v>
      </c>
      <c r="B119" s="598" t="s">
        <v>655</v>
      </c>
      <c r="C119" s="599">
        <v>170</v>
      </c>
      <c r="D119" s="585"/>
      <c r="E119" s="586" t="s">
        <v>455</v>
      </c>
    </row>
    <row r="120" spans="1:5" s="572" customFormat="1" ht="15.75" customHeight="1" thickBot="1">
      <c r="A120" s="945"/>
      <c r="B120" s="946"/>
      <c r="C120" s="600">
        <f>SUM(C42:C119)</f>
        <v>27385</v>
      </c>
      <c r="D120" s="601"/>
      <c r="E120" s="602" t="s">
        <v>656</v>
      </c>
    </row>
    <row r="121" spans="1:3" s="572" customFormat="1" ht="12.75">
      <c r="A121" s="603"/>
      <c r="B121" s="603"/>
      <c r="C121" s="604"/>
    </row>
    <row r="122" spans="1:3" s="572" customFormat="1" ht="12.75">
      <c r="A122" s="603"/>
      <c r="B122" s="603"/>
      <c r="C122" s="604"/>
    </row>
    <row r="123" spans="1:3" s="572" customFormat="1" ht="12.75">
      <c r="A123" s="603"/>
      <c r="B123" s="603"/>
      <c r="C123" s="604"/>
    </row>
    <row r="124" spans="1:3" s="572" customFormat="1" ht="12.75">
      <c r="A124" s="603"/>
      <c r="B124" s="603"/>
      <c r="C124" s="604"/>
    </row>
    <row r="125" spans="1:3" s="572" customFormat="1" ht="12.75">
      <c r="A125" s="603"/>
      <c r="B125" s="603"/>
      <c r="C125" s="604"/>
    </row>
    <row r="126" spans="1:3" s="572" customFormat="1" ht="12.75">
      <c r="A126" s="603"/>
      <c r="B126" s="603"/>
      <c r="C126" s="604"/>
    </row>
    <row r="127" spans="1:3" s="572" customFormat="1" ht="12.75">
      <c r="A127" s="603"/>
      <c r="B127" s="603"/>
      <c r="C127" s="604"/>
    </row>
    <row r="128" spans="1:3" s="572" customFormat="1" ht="12.75">
      <c r="A128" s="603"/>
      <c r="B128" s="603"/>
      <c r="C128" s="604"/>
    </row>
    <row r="129" spans="1:3" s="572" customFormat="1" ht="12.75">
      <c r="A129" s="603"/>
      <c r="B129" s="603"/>
      <c r="C129" s="604"/>
    </row>
    <row r="130" spans="1:3" s="572" customFormat="1" ht="12.75">
      <c r="A130" s="603"/>
      <c r="B130" s="603"/>
      <c r="C130" s="604"/>
    </row>
    <row r="131" spans="1:3" s="572" customFormat="1" ht="12.75">
      <c r="A131" s="603"/>
      <c r="B131" s="603"/>
      <c r="C131" s="604"/>
    </row>
    <row r="132" spans="1:3" s="572" customFormat="1" ht="12.75">
      <c r="A132" s="603"/>
      <c r="B132" s="603"/>
      <c r="C132" s="604"/>
    </row>
    <row r="133" spans="1:3" s="572" customFormat="1" ht="12.75">
      <c r="A133" s="603"/>
      <c r="B133" s="603"/>
      <c r="C133" s="604"/>
    </row>
    <row r="134" spans="1:3" s="572" customFormat="1" ht="12.75">
      <c r="A134" s="603"/>
      <c r="B134" s="603"/>
      <c r="C134" s="604"/>
    </row>
    <row r="135" spans="1:3" s="572" customFormat="1" ht="12.75">
      <c r="A135" s="603"/>
      <c r="B135" s="603"/>
      <c r="C135" s="604"/>
    </row>
    <row r="136" spans="1:3" s="572" customFormat="1" ht="12.75">
      <c r="A136" s="603"/>
      <c r="B136" s="603"/>
      <c r="C136" s="604"/>
    </row>
    <row r="137" spans="1:3" s="572" customFormat="1" ht="12.75">
      <c r="A137" s="603"/>
      <c r="B137" s="603"/>
      <c r="C137" s="604"/>
    </row>
    <row r="138" spans="1:3" s="572" customFormat="1" ht="12.75">
      <c r="A138" s="603"/>
      <c r="B138" s="603"/>
      <c r="C138" s="604"/>
    </row>
    <row r="139" spans="1:3" s="572" customFormat="1" ht="12.75">
      <c r="A139" s="603"/>
      <c r="B139" s="603"/>
      <c r="C139" s="604"/>
    </row>
    <row r="140" spans="1:2" s="572" customFormat="1" ht="12.75">
      <c r="A140" s="603"/>
      <c r="B140" s="603"/>
    </row>
    <row r="141" spans="1:2" s="572" customFormat="1" ht="12.75">
      <c r="A141" s="603"/>
      <c r="B141" s="603"/>
    </row>
    <row r="142" spans="1:2" s="572" customFormat="1" ht="12.75">
      <c r="A142" s="603"/>
      <c r="B142" s="603"/>
    </row>
    <row r="143" spans="1:2" s="572" customFormat="1" ht="12.75">
      <c r="A143" s="603"/>
      <c r="B143" s="603"/>
    </row>
    <row r="144" spans="1:2" s="572" customFormat="1" ht="12.75">
      <c r="A144" s="603"/>
      <c r="B144" s="603"/>
    </row>
    <row r="145" spans="1:2" s="572" customFormat="1" ht="12.75">
      <c r="A145" s="603"/>
      <c r="B145" s="603"/>
    </row>
    <row r="146" spans="1:2" s="572" customFormat="1" ht="12.75">
      <c r="A146" s="603"/>
      <c r="B146" s="603"/>
    </row>
    <row r="147" spans="1:2" s="572" customFormat="1" ht="12.75">
      <c r="A147" s="603"/>
      <c r="B147" s="603"/>
    </row>
    <row r="148" spans="1:2" s="572" customFormat="1" ht="12.75">
      <c r="A148" s="603"/>
      <c r="B148" s="603"/>
    </row>
    <row r="149" spans="1:2" s="572" customFormat="1" ht="12.75">
      <c r="A149" s="603"/>
      <c r="B149" s="603"/>
    </row>
    <row r="150" spans="1:2" s="572" customFormat="1" ht="12.75">
      <c r="A150" s="603"/>
      <c r="B150" s="603"/>
    </row>
    <row r="151" spans="1:2" s="572" customFormat="1" ht="12.75">
      <c r="A151" s="603"/>
      <c r="B151" s="603"/>
    </row>
    <row r="152" spans="1:2" s="572" customFormat="1" ht="12.75">
      <c r="A152" s="603"/>
      <c r="B152" s="603"/>
    </row>
    <row r="153" spans="1:2" s="572" customFormat="1" ht="12.75">
      <c r="A153" s="603"/>
      <c r="B153" s="603"/>
    </row>
    <row r="154" spans="1:2" s="572" customFormat="1" ht="12.75">
      <c r="A154" s="603"/>
      <c r="B154" s="603"/>
    </row>
    <row r="155" spans="1:2" s="572" customFormat="1" ht="12.75">
      <c r="A155" s="603"/>
      <c r="B155" s="603"/>
    </row>
    <row r="156" spans="1:2" s="572" customFormat="1" ht="12.75">
      <c r="A156" s="603"/>
      <c r="B156" s="603"/>
    </row>
    <row r="157" spans="1:2" s="572" customFormat="1" ht="12.75">
      <c r="A157" s="603"/>
      <c r="B157" s="603"/>
    </row>
    <row r="158" spans="1:2" s="572" customFormat="1" ht="12.75">
      <c r="A158" s="603"/>
      <c r="B158" s="603"/>
    </row>
    <row r="159" spans="1:2" s="572" customFormat="1" ht="12.75">
      <c r="A159" s="603"/>
      <c r="B159" s="603"/>
    </row>
    <row r="160" spans="1:2" s="572" customFormat="1" ht="12.75">
      <c r="A160" s="603"/>
      <c r="B160" s="603"/>
    </row>
    <row r="161" spans="1:2" s="572" customFormat="1" ht="12.75">
      <c r="A161" s="603"/>
      <c r="B161" s="603"/>
    </row>
    <row r="162" spans="1:2" s="572" customFormat="1" ht="12.75">
      <c r="A162" s="603"/>
      <c r="B162" s="603"/>
    </row>
    <row r="163" spans="1:2" s="572" customFormat="1" ht="12.75">
      <c r="A163" s="603"/>
      <c r="B163" s="603"/>
    </row>
    <row r="164" spans="1:2" s="572" customFormat="1" ht="12.75">
      <c r="A164" s="603"/>
      <c r="B164" s="603"/>
    </row>
    <row r="165" spans="1:2" s="572" customFormat="1" ht="12.75">
      <c r="A165" s="603"/>
      <c r="B165" s="603"/>
    </row>
    <row r="166" spans="1:2" s="572" customFormat="1" ht="12.75">
      <c r="A166" s="603"/>
      <c r="B166" s="603"/>
    </row>
    <row r="167" spans="1:2" s="572" customFormat="1" ht="12.75">
      <c r="A167" s="603"/>
      <c r="B167" s="603"/>
    </row>
    <row r="168" spans="1:2" s="572" customFormat="1" ht="12.75">
      <c r="A168" s="603"/>
      <c r="B168" s="603"/>
    </row>
    <row r="169" spans="1:2" s="572" customFormat="1" ht="12.75">
      <c r="A169" s="603"/>
      <c r="B169" s="603"/>
    </row>
    <row r="170" spans="1:2" s="572" customFormat="1" ht="12.75">
      <c r="A170" s="603"/>
      <c r="B170" s="603"/>
    </row>
    <row r="171" spans="1:2" s="572" customFormat="1" ht="12.75">
      <c r="A171" s="603"/>
      <c r="B171" s="603"/>
    </row>
    <row r="172" spans="1:2" s="572" customFormat="1" ht="12.75">
      <c r="A172" s="603"/>
      <c r="B172" s="603"/>
    </row>
    <row r="173" spans="1:2" s="572" customFormat="1" ht="12.75">
      <c r="A173" s="603"/>
      <c r="B173" s="603"/>
    </row>
    <row r="174" spans="1:2" s="572" customFormat="1" ht="12.75">
      <c r="A174" s="603"/>
      <c r="B174" s="603"/>
    </row>
    <row r="175" spans="1:2" s="572" customFormat="1" ht="12.75">
      <c r="A175" s="603"/>
      <c r="B175" s="603"/>
    </row>
    <row r="176" spans="1:2" s="572" customFormat="1" ht="12.75">
      <c r="A176" s="603"/>
      <c r="B176" s="603"/>
    </row>
    <row r="177" spans="1:2" s="572" customFormat="1" ht="12.75">
      <c r="A177" s="603"/>
      <c r="B177" s="603"/>
    </row>
    <row r="178" spans="1:2" s="572" customFormat="1" ht="12.75">
      <c r="A178" s="603"/>
      <c r="B178" s="603"/>
    </row>
    <row r="179" spans="1:2" s="572" customFormat="1" ht="12.75">
      <c r="A179" s="603"/>
      <c r="B179" s="603"/>
    </row>
    <row r="180" spans="1:2" s="572" customFormat="1" ht="12.75">
      <c r="A180" s="603"/>
      <c r="B180" s="603"/>
    </row>
    <row r="181" spans="1:2" s="572" customFormat="1" ht="12.75">
      <c r="A181" s="603"/>
      <c r="B181" s="603"/>
    </row>
    <row r="182" spans="1:2" s="572" customFormat="1" ht="12.75">
      <c r="A182" s="603"/>
      <c r="B182" s="603"/>
    </row>
    <row r="183" spans="1:2" s="572" customFormat="1" ht="12.75">
      <c r="A183" s="603"/>
      <c r="B183" s="603"/>
    </row>
    <row r="184" spans="1:2" s="572" customFormat="1" ht="12.75">
      <c r="A184" s="603"/>
      <c r="B184" s="603"/>
    </row>
    <row r="185" spans="1:2" s="572" customFormat="1" ht="12.75">
      <c r="A185" s="603"/>
      <c r="B185" s="603"/>
    </row>
    <row r="186" spans="1:2" s="572" customFormat="1" ht="12.75">
      <c r="A186" s="603"/>
      <c r="B186" s="603"/>
    </row>
    <row r="187" spans="1:2" s="572" customFormat="1" ht="12.75">
      <c r="A187" s="603"/>
      <c r="B187" s="603"/>
    </row>
    <row r="188" spans="1:2" s="572" customFormat="1" ht="12.75">
      <c r="A188" s="603"/>
      <c r="B188" s="603"/>
    </row>
    <row r="189" spans="1:2" s="572" customFormat="1" ht="12.75">
      <c r="A189" s="603"/>
      <c r="B189" s="603"/>
    </row>
    <row r="190" spans="1:2" s="572" customFormat="1" ht="12.75">
      <c r="A190" s="603"/>
      <c r="B190" s="603"/>
    </row>
    <row r="191" spans="1:2" s="572" customFormat="1" ht="12.75">
      <c r="A191" s="603"/>
      <c r="B191" s="603"/>
    </row>
    <row r="192" spans="1:2" s="572" customFormat="1" ht="12.75">
      <c r="A192" s="603"/>
      <c r="B192" s="603"/>
    </row>
    <row r="193" spans="1:2" s="572" customFormat="1" ht="12.75">
      <c r="A193" s="603"/>
      <c r="B193" s="603"/>
    </row>
    <row r="194" spans="1:2" s="572" customFormat="1" ht="12.75">
      <c r="A194" s="603"/>
      <c r="B194" s="603"/>
    </row>
    <row r="195" spans="1:2" s="572" customFormat="1" ht="12.75">
      <c r="A195" s="603"/>
      <c r="B195" s="603"/>
    </row>
    <row r="196" spans="1:2" s="572" customFormat="1" ht="12.75">
      <c r="A196" s="603"/>
      <c r="B196" s="603"/>
    </row>
    <row r="197" spans="1:2" s="572" customFormat="1" ht="12.75">
      <c r="A197" s="603"/>
      <c r="B197" s="603"/>
    </row>
    <row r="198" spans="1:2" s="572" customFormat="1" ht="12.75">
      <c r="A198" s="603"/>
      <c r="B198" s="603"/>
    </row>
    <row r="199" spans="1:2" s="572" customFormat="1" ht="12.75">
      <c r="A199" s="603"/>
      <c r="B199" s="603"/>
    </row>
    <row r="200" spans="1:2" s="572" customFormat="1" ht="12.75">
      <c r="A200" s="603"/>
      <c r="B200" s="603"/>
    </row>
    <row r="201" spans="1:2" s="572" customFormat="1" ht="12.75">
      <c r="A201" s="603"/>
      <c r="B201" s="603"/>
    </row>
    <row r="202" spans="1:2" s="572" customFormat="1" ht="12.75">
      <c r="A202" s="603"/>
      <c r="B202" s="603"/>
    </row>
    <row r="203" spans="1:2" s="572" customFormat="1" ht="12.75">
      <c r="A203" s="603"/>
      <c r="B203" s="603"/>
    </row>
    <row r="204" spans="1:2" s="572" customFormat="1" ht="12.75">
      <c r="A204" s="603"/>
      <c r="B204" s="603"/>
    </row>
    <row r="205" spans="1:2" s="572" customFormat="1" ht="12.75">
      <c r="A205" s="603"/>
      <c r="B205" s="603"/>
    </row>
    <row r="206" spans="1:2" s="572" customFormat="1" ht="12.75">
      <c r="A206" s="603"/>
      <c r="B206" s="603"/>
    </row>
    <row r="207" spans="1:2" s="572" customFormat="1" ht="12.75">
      <c r="A207" s="603"/>
      <c r="B207" s="603"/>
    </row>
    <row r="208" spans="1:2" s="572" customFormat="1" ht="12.75">
      <c r="A208" s="603"/>
      <c r="B208" s="603"/>
    </row>
    <row r="209" spans="1:2" s="572" customFormat="1" ht="12.75">
      <c r="A209" s="603"/>
      <c r="B209" s="603"/>
    </row>
    <row r="210" spans="1:2" s="572" customFormat="1" ht="12.75">
      <c r="A210" s="603"/>
      <c r="B210" s="603"/>
    </row>
    <row r="211" spans="1:2" s="572" customFormat="1" ht="12.75">
      <c r="A211" s="603"/>
      <c r="B211" s="603"/>
    </row>
    <row r="212" spans="1:2" s="572" customFormat="1" ht="12.75">
      <c r="A212" s="603"/>
      <c r="B212" s="603"/>
    </row>
    <row r="213" spans="1:2" s="572" customFormat="1" ht="12.75">
      <c r="A213" s="603"/>
      <c r="B213" s="603"/>
    </row>
    <row r="214" spans="1:2" s="572" customFormat="1" ht="12.75">
      <c r="A214" s="603"/>
      <c r="B214" s="603"/>
    </row>
    <row r="215" spans="1:2" s="572" customFormat="1" ht="12.75">
      <c r="A215" s="603"/>
      <c r="B215" s="603"/>
    </row>
    <row r="216" spans="1:2" s="572" customFormat="1" ht="12.75">
      <c r="A216" s="603"/>
      <c r="B216" s="603"/>
    </row>
    <row r="217" spans="1:2" s="572" customFormat="1" ht="12.75">
      <c r="A217" s="603"/>
      <c r="B217" s="603"/>
    </row>
    <row r="218" spans="1:2" s="572" customFormat="1" ht="12.75">
      <c r="A218" s="603"/>
      <c r="B218" s="603"/>
    </row>
    <row r="219" spans="1:2" s="572" customFormat="1" ht="12.75">
      <c r="A219" s="603"/>
      <c r="B219" s="603"/>
    </row>
    <row r="220" spans="1:2" s="572" customFormat="1" ht="12.75">
      <c r="A220" s="603"/>
      <c r="B220" s="603"/>
    </row>
    <row r="221" spans="1:2" s="572" customFormat="1" ht="12.75">
      <c r="A221" s="603"/>
      <c r="B221" s="603"/>
    </row>
    <row r="222" spans="1:2" s="572" customFormat="1" ht="12.75">
      <c r="A222" s="603"/>
      <c r="B222" s="603"/>
    </row>
    <row r="223" spans="1:2" s="572" customFormat="1" ht="12.75">
      <c r="A223" s="603"/>
      <c r="B223" s="603"/>
    </row>
    <row r="224" spans="1:2" s="572" customFormat="1" ht="12.75">
      <c r="A224" s="603"/>
      <c r="B224" s="603"/>
    </row>
    <row r="225" spans="1:2" s="572" customFormat="1" ht="12.75">
      <c r="A225" s="603"/>
      <c r="B225" s="603"/>
    </row>
    <row r="226" spans="1:2" s="572" customFormat="1" ht="12.75">
      <c r="A226" s="603"/>
      <c r="B226" s="603"/>
    </row>
    <row r="227" spans="1:2" s="572" customFormat="1" ht="12.75">
      <c r="A227" s="603"/>
      <c r="B227" s="603"/>
    </row>
    <row r="228" spans="1:2" s="572" customFormat="1" ht="12.75">
      <c r="A228" s="603"/>
      <c r="B228" s="603"/>
    </row>
    <row r="229" spans="1:2" s="572" customFormat="1" ht="12.75">
      <c r="A229" s="603"/>
      <c r="B229" s="603"/>
    </row>
    <row r="230" spans="1:2" s="572" customFormat="1" ht="12.75">
      <c r="A230" s="603"/>
      <c r="B230" s="603"/>
    </row>
    <row r="231" spans="1:2" s="572" customFormat="1" ht="12.75">
      <c r="A231" s="603"/>
      <c r="B231" s="603"/>
    </row>
    <row r="232" spans="1:2" s="572" customFormat="1" ht="12.75">
      <c r="A232" s="603"/>
      <c r="B232" s="603"/>
    </row>
    <row r="233" spans="1:2" s="572" customFormat="1" ht="12.75">
      <c r="A233" s="603"/>
      <c r="B233" s="603"/>
    </row>
    <row r="234" spans="1:2" s="572" customFormat="1" ht="12.75">
      <c r="A234" s="603"/>
      <c r="B234" s="603"/>
    </row>
    <row r="235" spans="1:2" s="572" customFormat="1" ht="12.75">
      <c r="A235" s="603"/>
      <c r="B235" s="603"/>
    </row>
    <row r="236" spans="1:2" s="572" customFormat="1" ht="12.75">
      <c r="A236" s="603"/>
      <c r="B236" s="603"/>
    </row>
    <row r="237" spans="1:2" s="572" customFormat="1" ht="12.75">
      <c r="A237" s="603"/>
      <c r="B237" s="603"/>
    </row>
    <row r="238" spans="1:2" s="572" customFormat="1" ht="12.75">
      <c r="A238" s="603"/>
      <c r="B238" s="603"/>
    </row>
    <row r="239" spans="1:2" s="572" customFormat="1" ht="12.75">
      <c r="A239" s="603"/>
      <c r="B239" s="603"/>
    </row>
    <row r="240" spans="1:2" s="572" customFormat="1" ht="12.75">
      <c r="A240" s="603"/>
      <c r="B240" s="603"/>
    </row>
    <row r="241" spans="1:2" s="572" customFormat="1" ht="12.75">
      <c r="A241" s="603"/>
      <c r="B241" s="603"/>
    </row>
    <row r="242" spans="1:2" s="572" customFormat="1" ht="12.75">
      <c r="A242" s="603"/>
      <c r="B242" s="603"/>
    </row>
    <row r="243" spans="1:2" s="572" customFormat="1" ht="12.75">
      <c r="A243" s="603"/>
      <c r="B243" s="603"/>
    </row>
    <row r="244" spans="1:2" s="572" customFormat="1" ht="12.75">
      <c r="A244" s="603"/>
      <c r="B244" s="603"/>
    </row>
    <row r="245" spans="1:2" s="572" customFormat="1" ht="12.75">
      <c r="A245" s="603"/>
      <c r="B245" s="603"/>
    </row>
    <row r="246" spans="1:2" s="572" customFormat="1" ht="12.75">
      <c r="A246" s="603"/>
      <c r="B246" s="603"/>
    </row>
    <row r="247" spans="1:2" s="572" customFormat="1" ht="12.75">
      <c r="A247" s="603"/>
      <c r="B247" s="603"/>
    </row>
    <row r="248" spans="1:2" s="572" customFormat="1" ht="12.75">
      <c r="A248" s="603"/>
      <c r="B248" s="603"/>
    </row>
    <row r="249" spans="1:2" s="572" customFormat="1" ht="12.75">
      <c r="A249" s="603"/>
      <c r="B249" s="603"/>
    </row>
    <row r="250" spans="1:2" s="572" customFormat="1" ht="12.75">
      <c r="A250" s="603"/>
      <c r="B250" s="603"/>
    </row>
    <row r="251" spans="1:2" s="572" customFormat="1" ht="12.75">
      <c r="A251" s="603"/>
      <c r="B251" s="603"/>
    </row>
    <row r="252" spans="1:2" s="572" customFormat="1" ht="12.75">
      <c r="A252" s="603"/>
      <c r="B252" s="603"/>
    </row>
    <row r="253" spans="1:2" s="572" customFormat="1" ht="12.75">
      <c r="A253" s="603"/>
      <c r="B253" s="603"/>
    </row>
    <row r="254" spans="1:2" s="572" customFormat="1" ht="12.75">
      <c r="A254" s="603"/>
      <c r="B254" s="603"/>
    </row>
    <row r="255" spans="1:2" s="572" customFormat="1" ht="12.75">
      <c r="A255" s="603"/>
      <c r="B255" s="603"/>
    </row>
    <row r="256" spans="1:2" s="572" customFormat="1" ht="12.75">
      <c r="A256" s="603"/>
      <c r="B256" s="603"/>
    </row>
    <row r="257" spans="1:2" s="572" customFormat="1" ht="12.75">
      <c r="A257" s="603"/>
      <c r="B257" s="603"/>
    </row>
    <row r="258" spans="1:2" s="572" customFormat="1" ht="12.75">
      <c r="A258" s="603"/>
      <c r="B258" s="603"/>
    </row>
    <row r="259" spans="1:2" s="572" customFormat="1" ht="12.75">
      <c r="A259" s="603"/>
      <c r="B259" s="603"/>
    </row>
    <row r="260" spans="1:2" s="572" customFormat="1" ht="12.75">
      <c r="A260" s="603"/>
      <c r="B260" s="603"/>
    </row>
    <row r="261" spans="1:2" s="572" customFormat="1" ht="12.75">
      <c r="A261" s="603"/>
      <c r="B261" s="603"/>
    </row>
    <row r="262" spans="1:2" s="572" customFormat="1" ht="12.75">
      <c r="A262" s="603"/>
      <c r="B262" s="603"/>
    </row>
    <row r="263" spans="1:2" s="572" customFormat="1" ht="12.75">
      <c r="A263" s="603"/>
      <c r="B263" s="603"/>
    </row>
    <row r="264" spans="1:2" s="572" customFormat="1" ht="12.75">
      <c r="A264" s="603"/>
      <c r="B264" s="603"/>
    </row>
    <row r="265" spans="1:2" s="572" customFormat="1" ht="12.75">
      <c r="A265" s="603"/>
      <c r="B265" s="603"/>
    </row>
    <row r="266" spans="1:2" s="572" customFormat="1" ht="12.75">
      <c r="A266" s="603"/>
      <c r="B266" s="603"/>
    </row>
    <row r="267" spans="1:2" s="572" customFormat="1" ht="12.75">
      <c r="A267" s="603"/>
      <c r="B267" s="603"/>
    </row>
  </sheetData>
  <mergeCells count="5">
    <mergeCell ref="A120:B120"/>
    <mergeCell ref="D4:E4"/>
    <mergeCell ref="A41:B41"/>
    <mergeCell ref="A1:B1"/>
    <mergeCell ref="A2:E2"/>
  </mergeCells>
  <printOptions/>
  <pageMargins left="0.47" right="0.4" top="0.7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KORT</cp:lastModifiedBy>
  <cp:lastPrinted>2010-07-23T09:22:54Z</cp:lastPrinted>
  <dcterms:created xsi:type="dcterms:W3CDTF">2010-04-06T10:24:57Z</dcterms:created>
  <dcterms:modified xsi:type="dcterms:W3CDTF">2010-07-26T13:23:30Z</dcterms:modified>
  <cp:category/>
  <cp:version/>
  <cp:contentType/>
  <cp:contentStatus/>
</cp:coreProperties>
</file>