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<sst xmlns="http://schemas.openxmlformats.org/spreadsheetml/2006/main" count="101" uniqueCount="73">
  <si>
    <t>Dział</t>
  </si>
  <si>
    <t>Rozdział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</si>
  <si>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</si>
  <si>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</si>
  <si>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</si>
  <si>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</si>
  <si>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</si>
  <si>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</si>
  <si>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</si>
  <si>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</si>
  <si>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</si>
  <si>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</si>
  <si>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</si>
  <si>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</si>
  <si>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</si>
  <si>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</si>
  <si>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</si>
  <si>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</si>
  <si>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4300</t>
  </si>
  <si>
    <t>Zakup usług pozostałych</t>
  </si>
  <si>
    <t>851</t>
  </si>
  <si>
    <t>Ochrona zdrowia</t>
  </si>
  <si>
    <t>85195</t>
  </si>
  <si>
    <t>Pozostała działalność</t>
  </si>
  <si>
    <t>4210</t>
  </si>
  <si>
    <t>Zakup materiałów i wyposażenia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</si>
  <si>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</si>
  <si>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</si>
  <si>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</si>
  <si>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</si>
  <si>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3020</t>
  </si>
  <si>
    <t>Wydatki osobowe niezaliczone do wynagrodzeń</t>
  </si>
  <si>
    <t>3110</t>
  </si>
  <si>
    <t>Świadczenia społeczne</t>
  </si>
  <si>
    <t>4280</t>
  </si>
  <si>
    <t>Zakup usług zdrowotnych</t>
  </si>
  <si>
    <t>4360</t>
  </si>
  <si>
    <t>Opłaty z tytułu zakupu usług telekomunikacyjnych świadczonych w ruchomej publicznej sieci telefonicznej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</si>
  <si>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</si>
  <si>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</si>
  <si>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</si>
  <si>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</si>
  <si>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</si>
  <si>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</si>
  <si>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</si>
  <si>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</si>
  <si>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85228</t>
  </si>
  <si>
    <t>Usługi opiekuńcze i specjalistyczne usługi opiekuńcze</t>
  </si>
  <si>
    <t>4170</t>
  </si>
  <si>
    <t>Wynagrodzenia bezosobowe</t>
  </si>
  <si>
    <t>Razem:</t>
  </si>
  <si>
    <t>§</t>
  </si>
  <si>
    <t>Treść</t>
  </si>
  <si>
    <t>Plan</t>
  </si>
  <si>
    <t>Zadania zlecone z zakresu administracji rządowej - wydatki na 2011 rok</t>
  </si>
  <si>
    <t xml:space="preserve">                                                          Rady Miejskiej w Sępólnie Krajeńskim</t>
  </si>
  <si>
    <t xml:space="preserve">                                                          do uchwały Nr III/10/10</t>
  </si>
  <si>
    <t xml:space="preserve">                                                          z dnia 28 grudnia 2010 r.</t>
  </si>
  <si>
    <t>Wydatki osobowe niezaliczane do wynagrodzeń</t>
  </si>
  <si>
    <t>4410</t>
  </si>
  <si>
    <t>Podróże służbowe krajowe</t>
  </si>
  <si>
    <t>75056</t>
  </si>
  <si>
    <t>Spis powszechny i inne</t>
  </si>
  <si>
    <t>010</t>
  </si>
  <si>
    <t>Rolnictwo i łowiectwo</t>
  </si>
  <si>
    <t>01095</t>
  </si>
  <si>
    <t>4430</t>
  </si>
  <si>
    <t>Rózne opłaty i składki</t>
  </si>
  <si>
    <t xml:space="preserve">                                                                                                Rady Miejskiej w Sępólnie Krajeńskim</t>
  </si>
  <si>
    <t xml:space="preserve">                                                 Załącznik Nr 5 a</t>
  </si>
  <si>
    <t xml:space="preserve">                                                                                  Załącznik Nr 5a</t>
  </si>
  <si>
    <t xml:space="preserve">                                                                                                do uchwały Nr XII/.../11</t>
  </si>
  <si>
    <t xml:space="preserve">                                                                                                z dnia 30 sierpnia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</si>
</sst>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0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Font="1" applyAlignment="1">
      <alignment horizontal="center" vertical="center" wrapText="1"/>
    </xf>
    <xf numFmtId="49" fontId="4" fillId="2" borderId="2" xfId="0" applyFont="1" applyBorder="1" applyAlignment="1">
      <alignment horizontal="left" vertical="center" wrapText="1"/>
    </xf>
    <xf numFmtId="4" fontId="4" fillId="2" borderId="1" xfId="0" applyNumberFormat="1" applyFont="1" applyAlignment="1">
      <alignment horizontal="right" vertical="center" wrapText="1"/>
    </xf>
    <xf numFmtId="49" fontId="5" fillId="3" borderId="3" xfId="0" applyFont="1" applyAlignment="1">
      <alignment horizontal="center" vertical="center" wrapText="1"/>
    </xf>
    <xf numFmtId="49" fontId="5" fillId="4" borderId="1" xfId="0" applyFont="1" applyAlignment="1">
      <alignment horizontal="center" vertical="center" wrapText="1"/>
    </xf>
    <xf numFmtId="49" fontId="5" fillId="4" borderId="1" xfId="0" applyFont="1" applyAlignment="1">
      <alignment horizontal="left" vertical="center" wrapText="1"/>
    </xf>
    <xf numFmtId="4" fontId="5" fillId="4" borderId="1" xfId="0" applyNumberFormat="1" applyFont="1" applyAlignment="1">
      <alignment horizontal="right" vertical="center" wrapText="1"/>
    </xf>
    <xf numFmtId="49" fontId="5" fillId="3" borderId="1" xfId="0" applyFont="1" applyAlignment="1">
      <alignment horizontal="center" vertical="center" wrapText="1"/>
    </xf>
    <xf numFmtId="49" fontId="5" fillId="3" borderId="1" xfId="0" applyFont="1" applyAlignment="1">
      <alignment horizontal="left" vertical="center" wrapText="1"/>
    </xf>
    <xf numFmtId="4" fontId="5" fillId="3" borderId="1" xfId="0" applyNumberFormat="1" applyFont="1" applyAlignment="1">
      <alignment horizontal="right" vertical="center" wrapText="1"/>
    </xf>
    <xf numFmtId="49" fontId="4" fillId="2" borderId="1" xfId="0" applyFont="1" applyAlignment="1">
      <alignment horizontal="left" vertical="center" wrapText="1"/>
    </xf>
    <xf numFmtId="4" fontId="5" fillId="3" borderId="4" xfId="0" applyNumberFormat="1" applyFont="1" applyBorder="1" applyAlignment="1">
      <alignment horizontal="right" vertical="center" wrapText="1"/>
    </xf>
    <xf numFmtId="4" fontId="4" fillId="5" borderId="5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49" fontId="5" fillId="3" borderId="0" xfId="0" applyFont="1" applyAlignment="1">
      <alignment horizontal="left" vertical="top" wrapText="1"/>
    </xf>
    <xf numFmtId="49" fontId="4" fillId="3" borderId="1" xfId="0" applyFont="1" applyAlignment="1">
      <alignment horizontal="center" vertical="center" wrapText="1"/>
    </xf>
    <xf numFmtId="49" fontId="4" fillId="3" borderId="6" xfId="0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3" borderId="7" xfId="0" applyFont="1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0" fontId="8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4" borderId="7" xfId="0" applyFont="1" applyBorder="1" applyAlignment="1">
      <alignment horizontal="center" vertical="center" wrapText="1"/>
    </xf>
    <xf numFmtId="49" fontId="5" fillId="3" borderId="8" xfId="0" applyFont="1" applyBorder="1" applyAlignment="1">
      <alignment horizontal="center" vertical="center" wrapText="1"/>
    </xf>
    <xf numFmtId="49" fontId="4" fillId="2" borderId="4" xfId="0" applyFont="1" applyBorder="1" applyAlignment="1">
      <alignment horizontal="center" vertical="center" wrapText="1"/>
    </xf>
    <xf numFmtId="49" fontId="5" fillId="3" borderId="9" xfId="0" applyFont="1" applyBorder="1" applyAlignment="1">
      <alignment horizontal="center" vertical="center" wrapText="1"/>
    </xf>
    <xf numFmtId="49" fontId="5" fillId="3" borderId="10" xfId="0" applyFont="1" applyBorder="1" applyAlignment="1">
      <alignment horizontal="center" vertical="center" wrapText="1"/>
    </xf>
    <xf numFmtId="49" fontId="5" fillId="3" borderId="11" xfId="0" applyFont="1" applyBorder="1" applyAlignment="1">
      <alignment horizontal="center" vertical="center" wrapText="1"/>
    </xf>
    <xf numFmtId="49" fontId="5" fillId="3" borderId="7" xfId="0" applyFont="1" applyBorder="1" applyAlignment="1">
      <alignment horizontal="center" vertical="center" wrapText="1"/>
    </xf>
    <xf numFmtId="49" fontId="5" fillId="4" borderId="12" xfId="0" applyFont="1" applyBorder="1" applyAlignment="1">
      <alignment horizontal="center" vertical="center" wrapText="1"/>
    </xf>
    <xf numFmtId="49" fontId="5" fillId="3" borderId="7" xfId="0" applyFont="1" applyBorder="1" applyAlignment="1">
      <alignment horizontal="left" vertical="center" wrapText="1"/>
    </xf>
    <xf numFmtId="49" fontId="5" fillId="3" borderId="12" xfId="0" applyFont="1" applyBorder="1" applyAlignment="1">
      <alignment horizontal="center" vertical="center" wrapText="1"/>
    </xf>
    <xf numFmtId="49" fontId="5" fillId="3" borderId="5" xfId="0" applyFont="1" applyBorder="1" applyAlignment="1">
      <alignment horizontal="center" vertical="center" wrapText="1"/>
    </xf>
    <xf numFmtId="49" fontId="5" fillId="4" borderId="13" xfId="0" applyFont="1" applyBorder="1" applyAlignment="1">
      <alignment horizontal="center" vertical="center" wrapText="1"/>
    </xf>
    <xf numFmtId="49" fontId="5" fillId="4" borderId="2" xfId="0" applyFont="1" applyBorder="1" applyAlignment="1">
      <alignment horizontal="center" vertical="center" wrapText="1"/>
    </xf>
    <xf numFmtId="49" fontId="5" fillId="0" borderId="1" xfId="0" applyFont="1" applyFill="1" applyAlignment="1">
      <alignment horizontal="center" vertical="center" wrapText="1"/>
    </xf>
    <xf numFmtId="49" fontId="5" fillId="0" borderId="1" xfId="0" applyFont="1" applyFill="1" applyAlignment="1">
      <alignment horizontal="left" vertical="center" wrapText="1"/>
    </xf>
    <xf numFmtId="4" fontId="5" fillId="0" borderId="1" xfId="0" applyNumberFormat="1" applyFont="1" applyFill="1" applyAlignment="1">
      <alignment horizontal="right" vertical="center" wrapText="1"/>
    </xf>
    <xf numFmtId="49" fontId="5" fillId="0" borderId="4" xfId="0" applyFont="1" applyFill="1" applyBorder="1" applyAlignment="1">
      <alignment horizontal="center" vertical="center" wrapText="1"/>
    </xf>
    <xf numFmtId="49" fontId="5" fillId="0" borderId="14" xfId="0" applyFont="1" applyFill="1" applyBorder="1" applyAlignment="1">
      <alignment horizontal="center" vertical="center" wrapText="1"/>
    </xf>
    <xf numFmtId="49" fontId="5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4" fillId="6" borderId="15" xfId="0" applyFont="1" applyFill="1" applyBorder="1" applyAlignment="1">
      <alignment horizontal="center" vertical="center" wrapText="1"/>
    </xf>
    <xf numFmtId="49" fontId="4" fillId="6" borderId="16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49" fontId="5" fillId="3" borderId="17" xfId="0" applyFont="1" applyBorder="1" applyAlignment="1">
      <alignment horizontal="center" vertical="center" wrapText="1"/>
    </xf>
    <xf numFmtId="49" fontId="5" fillId="3" borderId="18" xfId="0" applyFont="1" applyBorder="1" applyAlignment="1">
      <alignment horizontal="center" vertical="center" wrapText="1"/>
    </xf>
    <xf numFmtId="49" fontId="5" fillId="3" borderId="19" xfId="0" applyFont="1" applyBorder="1" applyAlignment="1">
      <alignment horizontal="center" vertical="center" wrapText="1"/>
    </xf>
    <xf numFmtId="49" fontId="5" fillId="3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showGridLines="0" tabSelected="1" workbookViewId="0" topLeftCell="A34">
      <selection activeCell="E53" sqref="E53"/>
    </sheetView>
  </sheetViews>
  <sheetFormatPr defaultColWidth="9.33203125" defaultRowHeight="12.75"/>
  <cols>
    <col min="1" max="1" width="8.66015625" style="0" customWidth="1"/>
    <col min="2" max="2" width="11" style="0" customWidth="1"/>
    <col min="3" max="3" width="8.5" style="0" customWidth="1"/>
    <col min="4" max="4" width="52.5" style="0" customWidth="1"/>
    <col min="5" max="5" width="25.5" style="0" customWidth="1"/>
  </cols>
  <sheetData>
    <row r="1" spans="1:6" s="23" customFormat="1" ht="18.75">
      <c r="A1" s="58" t="s">
        <v>70</v>
      </c>
      <c r="B1" s="58"/>
      <c r="C1" s="58"/>
      <c r="D1" s="58"/>
      <c r="E1" s="58"/>
      <c r="F1" s="24"/>
    </row>
    <row r="2" spans="1:6" s="23" customFormat="1" ht="15.75">
      <c r="A2" s="59" t="s">
        <v>71</v>
      </c>
      <c r="B2" s="59"/>
      <c r="C2" s="59"/>
      <c r="D2" s="59"/>
      <c r="E2" s="59"/>
      <c r="F2" s="25"/>
    </row>
    <row r="3" spans="1:6" s="23" customFormat="1" ht="15.75">
      <c r="A3" s="59" t="s">
        <v>68</v>
      </c>
      <c r="B3" s="59"/>
      <c r="C3" s="59"/>
      <c r="D3" s="59"/>
      <c r="E3" s="59"/>
      <c r="F3" s="25"/>
    </row>
    <row r="4" spans="1:6" s="23" customFormat="1" ht="15.75">
      <c r="A4" s="59" t="s">
        <v>72</v>
      </c>
      <c r="B4" s="59"/>
      <c r="C4" s="59"/>
      <c r="D4" s="59"/>
      <c r="E4" s="59"/>
      <c r="F4" s="25"/>
    </row>
    <row r="5" spans="1:6" s="23" customFormat="1" ht="15.75">
      <c r="A5" s="45"/>
      <c r="B5" s="45"/>
      <c r="C5" s="45"/>
      <c r="D5" s="45"/>
      <c r="E5" s="45"/>
      <c r="F5" s="25"/>
    </row>
    <row r="6" spans="1:5" ht="15.75">
      <c r="A6" s="14"/>
      <c r="B6" s="14"/>
      <c r="C6" s="14"/>
      <c r="D6" s="49" t="s">
        <v>69</v>
      </c>
      <c r="E6" s="49"/>
    </row>
    <row r="7" spans="1:5" ht="12.75">
      <c r="A7" s="15"/>
      <c r="B7" s="16"/>
      <c r="C7" s="16"/>
      <c r="D7" s="50" t="s">
        <v>56</v>
      </c>
      <c r="E7" s="51"/>
    </row>
    <row r="8" spans="1:5" ht="12.75">
      <c r="A8" s="17"/>
      <c r="B8" s="17"/>
      <c r="C8" s="17"/>
      <c r="D8" s="52" t="s">
        <v>55</v>
      </c>
      <c r="E8" s="53"/>
    </row>
    <row r="9" spans="1:5" ht="17.25" customHeight="1">
      <c r="A9" s="17"/>
      <c r="B9" s="17"/>
      <c r="C9" s="17"/>
      <c r="D9" s="52" t="s">
        <v>57</v>
      </c>
      <c r="E9" s="53"/>
    </row>
    <row r="10" spans="1:5" ht="23.25" customHeight="1">
      <c r="A10" s="48" t="s">
        <v>54</v>
      </c>
      <c r="B10" s="48"/>
      <c r="C10" s="48"/>
      <c r="D10" s="48"/>
      <c r="E10" s="48"/>
    </row>
    <row r="11" spans="1:5" s="22" customFormat="1" ht="16.5" customHeight="1">
      <c r="A11" s="18" t="s">
        <v>0</v>
      </c>
      <c r="B11" s="18" t="s">
        <v>1</v>
      </c>
      <c r="C11" s="19" t="s">
        <v>51</v>
      </c>
      <c r="D11" s="20" t="s">
        <v>52</v>
      </c>
      <c r="E11" s="21" t="s">
        <v>53</v>
      </c>
    </row>
    <row r="12" spans="1:5" ht="16.5" customHeight="1">
      <c r="A12" s="1" t="s">
        <v>63</v>
      </c>
      <c r="B12" s="1"/>
      <c r="C12" s="1"/>
      <c r="D12" s="2" t="s">
        <v>64</v>
      </c>
      <c r="E12" s="3">
        <f>E13</f>
        <v>441072.00000000006</v>
      </c>
    </row>
    <row r="13" spans="1:5" ht="16.5" customHeight="1">
      <c r="A13" s="4"/>
      <c r="B13" s="5" t="s">
        <v>65</v>
      </c>
      <c r="C13" s="5"/>
      <c r="D13" s="6" t="s">
        <v>23</v>
      </c>
      <c r="E13" s="7">
        <f>SUM(E14:E17)</f>
        <v>441072.00000000006</v>
      </c>
    </row>
    <row r="14" spans="1:5" ht="16.5" customHeight="1">
      <c r="A14" s="4"/>
      <c r="B14" s="42"/>
      <c r="C14" s="39" t="s">
        <v>66</v>
      </c>
      <c r="D14" s="40" t="s">
        <v>67</v>
      </c>
      <c r="E14" s="41">
        <v>432423.53</v>
      </c>
    </row>
    <row r="15" spans="1:5" ht="16.5" customHeight="1">
      <c r="A15" s="4"/>
      <c r="B15" s="43"/>
      <c r="C15" s="8" t="s">
        <v>48</v>
      </c>
      <c r="D15" s="9" t="s">
        <v>49</v>
      </c>
      <c r="E15" s="10">
        <v>5998.33</v>
      </c>
    </row>
    <row r="16" spans="1:5" ht="16.5" customHeight="1">
      <c r="A16" s="4"/>
      <c r="B16" s="43"/>
      <c r="C16" s="8" t="s">
        <v>24</v>
      </c>
      <c r="D16" s="9" t="s">
        <v>25</v>
      </c>
      <c r="E16" s="10">
        <v>600</v>
      </c>
    </row>
    <row r="17" spans="1:5" ht="16.5" customHeight="1">
      <c r="A17" s="4"/>
      <c r="B17" s="44"/>
      <c r="C17" s="8" t="s">
        <v>18</v>
      </c>
      <c r="D17" s="9" t="s">
        <v>19</v>
      </c>
      <c r="E17" s="10">
        <v>2050.14</v>
      </c>
    </row>
    <row r="18" spans="1:5" ht="16.5" customHeight="1">
      <c r="A18" s="1" t="s">
        <v>2</v>
      </c>
      <c r="B18" s="1"/>
      <c r="C18" s="1"/>
      <c r="D18" s="2" t="s">
        <v>3</v>
      </c>
      <c r="E18" s="3">
        <f>E19+E24</f>
        <v>195873</v>
      </c>
    </row>
    <row r="19" spans="1:5" ht="16.5" customHeight="1">
      <c r="A19" s="4"/>
      <c r="B19" s="5" t="s">
        <v>4</v>
      </c>
      <c r="C19" s="5"/>
      <c r="D19" s="6" t="s">
        <v>5</v>
      </c>
      <c r="E19" s="7">
        <f>SUM(E20:E23)</f>
        <v>167000</v>
      </c>
    </row>
    <row r="20" spans="1:5" ht="16.5" customHeight="1">
      <c r="A20" s="4"/>
      <c r="B20" s="4"/>
      <c r="C20" s="8" t="s">
        <v>6</v>
      </c>
      <c r="D20" s="9" t="s">
        <v>7</v>
      </c>
      <c r="E20" s="10">
        <f>131108-580.18</f>
        <v>130527.82</v>
      </c>
    </row>
    <row r="21" spans="1:5" ht="16.5" customHeight="1">
      <c r="A21" s="4"/>
      <c r="B21" s="4"/>
      <c r="C21" s="8" t="s">
        <v>8</v>
      </c>
      <c r="D21" s="9" t="s">
        <v>9</v>
      </c>
      <c r="E21" s="10">
        <f>10792+580.18</f>
        <v>11372.18</v>
      </c>
    </row>
    <row r="22" spans="1:5" ht="16.5" customHeight="1">
      <c r="A22" s="4"/>
      <c r="B22" s="4"/>
      <c r="C22" s="8" t="s">
        <v>10</v>
      </c>
      <c r="D22" s="9" t="s">
        <v>11</v>
      </c>
      <c r="E22" s="10">
        <v>21600</v>
      </c>
    </row>
    <row r="23" spans="1:5" ht="16.5" customHeight="1">
      <c r="A23" s="4"/>
      <c r="B23" s="4"/>
      <c r="C23" s="8" t="s">
        <v>12</v>
      </c>
      <c r="D23" s="9" t="s">
        <v>13</v>
      </c>
      <c r="E23" s="10">
        <v>3500</v>
      </c>
    </row>
    <row r="24" spans="1:5" ht="16.5" customHeight="1">
      <c r="A24" s="4"/>
      <c r="B24" s="5" t="s">
        <v>61</v>
      </c>
      <c r="C24" s="5"/>
      <c r="D24" s="6" t="s">
        <v>62</v>
      </c>
      <c r="E24" s="7">
        <f>SUM(E25:E29)</f>
        <v>28873</v>
      </c>
    </row>
    <row r="25" spans="1:5" ht="16.5" customHeight="1">
      <c r="A25" s="4"/>
      <c r="B25" s="4"/>
      <c r="C25" s="8" t="s">
        <v>30</v>
      </c>
      <c r="D25" s="9" t="s">
        <v>58</v>
      </c>
      <c r="E25" s="10">
        <f>11982+11880</f>
        <v>23862</v>
      </c>
    </row>
    <row r="26" spans="1:5" ht="16.5" customHeight="1">
      <c r="A26" s="4"/>
      <c r="B26" s="4"/>
      <c r="C26" s="8" t="s">
        <v>10</v>
      </c>
      <c r="D26" s="9" t="s">
        <v>11</v>
      </c>
      <c r="E26" s="10">
        <f>1820+1805</f>
        <v>3625</v>
      </c>
    </row>
    <row r="27" spans="1:5" ht="16.5" customHeight="1">
      <c r="A27" s="4"/>
      <c r="B27" s="4"/>
      <c r="C27" s="8" t="s">
        <v>12</v>
      </c>
      <c r="D27" s="9" t="s">
        <v>13</v>
      </c>
      <c r="E27" s="10">
        <f>294+292</f>
        <v>586</v>
      </c>
    </row>
    <row r="28" spans="1:5" ht="16.5" customHeight="1">
      <c r="A28" s="4"/>
      <c r="B28" s="4"/>
      <c r="C28" s="8" t="s">
        <v>24</v>
      </c>
      <c r="D28" s="9" t="s">
        <v>25</v>
      </c>
      <c r="E28" s="10">
        <f>500-104.54</f>
        <v>395.46</v>
      </c>
    </row>
    <row r="29" spans="1:5" ht="16.5" customHeight="1">
      <c r="A29" s="4"/>
      <c r="B29" s="4"/>
      <c r="C29" s="8" t="s">
        <v>59</v>
      </c>
      <c r="D29" s="9" t="s">
        <v>60</v>
      </c>
      <c r="E29" s="10">
        <f>300+104.54</f>
        <v>404.54</v>
      </c>
    </row>
    <row r="30" spans="1:5" ht="25.5">
      <c r="A30" s="1" t="s">
        <v>14</v>
      </c>
      <c r="B30" s="1"/>
      <c r="C30" s="1"/>
      <c r="D30" s="11" t="s">
        <v>15</v>
      </c>
      <c r="E30" s="3">
        <f>E31</f>
        <v>3186</v>
      </c>
    </row>
    <row r="31" spans="1:5" ht="25.5">
      <c r="A31" s="4"/>
      <c r="B31" s="5" t="s">
        <v>16</v>
      </c>
      <c r="C31" s="5"/>
      <c r="D31" s="6" t="s">
        <v>17</v>
      </c>
      <c r="E31" s="7">
        <f>SUM(E32:E33)</f>
        <v>3186</v>
      </c>
    </row>
    <row r="32" spans="1:5" ht="16.5" customHeight="1">
      <c r="A32" s="4"/>
      <c r="B32" s="4"/>
      <c r="C32" s="8" t="s">
        <v>48</v>
      </c>
      <c r="D32" s="9" t="s">
        <v>49</v>
      </c>
      <c r="E32" s="10">
        <v>1600</v>
      </c>
    </row>
    <row r="33" spans="1:5" ht="16.5" customHeight="1">
      <c r="A33" s="4"/>
      <c r="B33" s="4"/>
      <c r="C33" s="8" t="s">
        <v>18</v>
      </c>
      <c r="D33" s="9" t="s">
        <v>19</v>
      </c>
      <c r="E33" s="10">
        <f>3186-1600</f>
        <v>1586</v>
      </c>
    </row>
    <row r="34" spans="1:5" ht="16.5" customHeight="1">
      <c r="A34" s="1" t="s">
        <v>20</v>
      </c>
      <c r="B34" s="1"/>
      <c r="C34" s="1"/>
      <c r="D34" s="11" t="s">
        <v>21</v>
      </c>
      <c r="E34" s="3">
        <f>E35</f>
        <v>200</v>
      </c>
    </row>
    <row r="35" spans="1:5" ht="16.5" customHeight="1">
      <c r="A35" s="4"/>
      <c r="B35" s="5" t="s">
        <v>22</v>
      </c>
      <c r="C35" s="5"/>
      <c r="D35" s="6" t="s">
        <v>23</v>
      </c>
      <c r="E35" s="7">
        <f>E36</f>
        <v>200</v>
      </c>
    </row>
    <row r="36" spans="1:5" ht="16.5" customHeight="1">
      <c r="A36" s="4"/>
      <c r="B36" s="4"/>
      <c r="C36" s="8" t="s">
        <v>24</v>
      </c>
      <c r="D36" s="9" t="s">
        <v>25</v>
      </c>
      <c r="E36" s="10">
        <v>200</v>
      </c>
    </row>
    <row r="37" spans="1:5" ht="16.5" customHeight="1">
      <c r="A37" s="28" t="s">
        <v>26</v>
      </c>
      <c r="B37" s="1"/>
      <c r="C37" s="1"/>
      <c r="D37" s="11" t="s">
        <v>27</v>
      </c>
      <c r="E37" s="3">
        <f>E38+E51+E53</f>
        <v>5776200</v>
      </c>
    </row>
    <row r="38" spans="1:5" ht="38.25">
      <c r="A38" s="54"/>
      <c r="B38" s="33" t="s">
        <v>28</v>
      </c>
      <c r="C38" s="5"/>
      <c r="D38" s="6" t="s">
        <v>29</v>
      </c>
      <c r="E38" s="7">
        <f>SUM(E39:E50)</f>
        <v>5717000</v>
      </c>
    </row>
    <row r="39" spans="1:5" ht="16.5" customHeight="1">
      <c r="A39" s="55"/>
      <c r="B39" s="57"/>
      <c r="C39" s="32" t="s">
        <v>30</v>
      </c>
      <c r="D39" s="9" t="s">
        <v>31</v>
      </c>
      <c r="E39" s="10">
        <v>300</v>
      </c>
    </row>
    <row r="40" spans="1:5" ht="16.5" customHeight="1">
      <c r="A40" s="55"/>
      <c r="B40" s="57"/>
      <c r="C40" s="32" t="s">
        <v>32</v>
      </c>
      <c r="D40" s="9" t="s">
        <v>33</v>
      </c>
      <c r="E40" s="10">
        <f>5490200+55290-33000.37+33000.37</f>
        <v>5545490</v>
      </c>
    </row>
    <row r="41" spans="1:5" ht="16.5" customHeight="1">
      <c r="A41" s="55"/>
      <c r="B41" s="57"/>
      <c r="C41" s="32" t="s">
        <v>6</v>
      </c>
      <c r="D41" s="9" t="s">
        <v>7</v>
      </c>
      <c r="E41" s="10">
        <v>116489</v>
      </c>
    </row>
    <row r="42" spans="1:5" ht="16.5" customHeight="1">
      <c r="A42" s="55"/>
      <c r="B42" s="57"/>
      <c r="C42" s="32" t="s">
        <v>8</v>
      </c>
      <c r="D42" s="9" t="s">
        <v>9</v>
      </c>
      <c r="E42" s="10">
        <f>6320+2157.43</f>
        <v>8477.43</v>
      </c>
    </row>
    <row r="43" spans="1:5" ht="16.5" customHeight="1">
      <c r="A43" s="56"/>
      <c r="B43" s="57"/>
      <c r="C43" s="32" t="s">
        <v>10</v>
      </c>
      <c r="D43" s="9" t="s">
        <v>11</v>
      </c>
      <c r="E43" s="10">
        <v>19134</v>
      </c>
    </row>
    <row r="44" spans="1:5" ht="16.5" customHeight="1">
      <c r="A44" s="57"/>
      <c r="B44" s="29"/>
      <c r="C44" s="32" t="s">
        <v>12</v>
      </c>
      <c r="D44" s="9" t="s">
        <v>13</v>
      </c>
      <c r="E44" s="10">
        <v>3009</v>
      </c>
    </row>
    <row r="45" spans="1:5" ht="16.5" customHeight="1">
      <c r="A45" s="57"/>
      <c r="B45" s="30"/>
      <c r="C45" s="32" t="s">
        <v>24</v>
      </c>
      <c r="D45" s="9" t="s">
        <v>25</v>
      </c>
      <c r="E45" s="10">
        <f>3400+863.28-1020.63+1020.63</f>
        <v>4263.28</v>
      </c>
    </row>
    <row r="46" spans="1:5" ht="16.5" customHeight="1">
      <c r="A46" s="57"/>
      <c r="B46" s="30"/>
      <c r="C46" s="32" t="s">
        <v>34</v>
      </c>
      <c r="D46" s="9" t="s">
        <v>35</v>
      </c>
      <c r="E46" s="10">
        <v>200</v>
      </c>
    </row>
    <row r="47" spans="1:5" ht="16.5" customHeight="1">
      <c r="A47" s="57"/>
      <c r="B47" s="30"/>
      <c r="C47" s="32" t="s">
        <v>18</v>
      </c>
      <c r="D47" s="9" t="s">
        <v>19</v>
      </c>
      <c r="E47" s="10">
        <f>13509-2157.43+1710</f>
        <v>13061.57</v>
      </c>
    </row>
    <row r="48" spans="1:5" ht="25.5">
      <c r="A48" s="57"/>
      <c r="B48" s="30"/>
      <c r="C48" s="35" t="s">
        <v>36</v>
      </c>
      <c r="D48" s="9" t="s">
        <v>37</v>
      </c>
      <c r="E48" s="10">
        <v>200</v>
      </c>
    </row>
    <row r="49" spans="1:5" ht="12.75">
      <c r="A49" s="57"/>
      <c r="B49" s="31"/>
      <c r="C49" s="36" t="s">
        <v>38</v>
      </c>
      <c r="D49" s="34" t="s">
        <v>39</v>
      </c>
      <c r="E49" s="10">
        <f>5239-863.28</f>
        <v>4375.72</v>
      </c>
    </row>
    <row r="50" spans="1:5" ht="25.5">
      <c r="A50" s="29"/>
      <c r="B50" s="36"/>
      <c r="C50" s="36" t="s">
        <v>40</v>
      </c>
      <c r="D50" s="34" t="s">
        <v>41</v>
      </c>
      <c r="E50" s="10">
        <v>2000</v>
      </c>
    </row>
    <row r="51" spans="1:5" ht="55.5" customHeight="1">
      <c r="A51" s="30"/>
      <c r="B51" s="37" t="s">
        <v>42</v>
      </c>
      <c r="C51" s="38"/>
      <c r="D51" s="6" t="s">
        <v>43</v>
      </c>
      <c r="E51" s="7">
        <f>E52</f>
        <v>26200</v>
      </c>
    </row>
    <row r="52" spans="1:5" ht="16.5" customHeight="1">
      <c r="A52" s="30"/>
      <c r="B52" s="27"/>
      <c r="C52" s="8" t="s">
        <v>44</v>
      </c>
      <c r="D52" s="9" t="s">
        <v>45</v>
      </c>
      <c r="E52" s="10">
        <v>26200</v>
      </c>
    </row>
    <row r="53" spans="1:5" ht="16.5" customHeight="1">
      <c r="A53" s="30"/>
      <c r="B53" s="26" t="s">
        <v>46</v>
      </c>
      <c r="C53" s="5"/>
      <c r="D53" s="6" t="s">
        <v>47</v>
      </c>
      <c r="E53" s="7">
        <f>E54</f>
        <v>33000</v>
      </c>
    </row>
    <row r="54" spans="1:5" ht="16.5" customHeight="1">
      <c r="A54" s="31"/>
      <c r="B54" s="27"/>
      <c r="C54" s="8" t="s">
        <v>48</v>
      </c>
      <c r="D54" s="9" t="s">
        <v>49</v>
      </c>
      <c r="E54" s="12">
        <v>33000</v>
      </c>
    </row>
    <row r="55" spans="1:5" ht="16.5" customHeight="1">
      <c r="A55" s="46" t="s">
        <v>50</v>
      </c>
      <c r="B55" s="47"/>
      <c r="C55" s="47"/>
      <c r="D55" s="47"/>
      <c r="E55" s="13">
        <f>E37+E34+E30+E18+E12</f>
        <v>6416531</v>
      </c>
    </row>
  </sheetData>
  <mergeCells count="13">
    <mergeCell ref="A1:E1"/>
    <mergeCell ref="A2:E2"/>
    <mergeCell ref="A3:E3"/>
    <mergeCell ref="A4:E4"/>
    <mergeCell ref="A55:D55"/>
    <mergeCell ref="A10:E10"/>
    <mergeCell ref="D6:E6"/>
    <mergeCell ref="D7:E7"/>
    <mergeCell ref="D8:E8"/>
    <mergeCell ref="D9:E9"/>
    <mergeCell ref="A38:A43"/>
    <mergeCell ref="B39:B43"/>
    <mergeCell ref="A44:A4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2011-06-20T07:21:03Z</cp:lastPrinted>
  <dcterms:created xsi:type="dcterms:W3CDTF">2011-03-16T08:12:20Z</dcterms:created>
  <dcterms:modified xsi:type="dcterms:W3CDTF">2011-08-05T06:02:00Z</dcterms:modified>
  <cp:category/>
  <cp:version/>
  <cp:contentType/>
  <cp:contentStatus/>
</cp:coreProperties>
</file>