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<sst xmlns="http://schemas.openxmlformats.org/spreadsheetml/2006/main" count="103" uniqueCount="90">
  <si>
    <t>Wyszczególnienie</t>
  </si>
  <si>
    <t>Prognoza 2010</t>
  </si>
  <si>
    <t>Prognoza 2011</t>
  </si>
  <si>
    <t>1</t>
  </si>
  <si>
    <t>Zobowiązania wg tytułów dłużnych:</t>
  </si>
  <si>
    <t>1.1</t>
  </si>
  <si>
    <t>Zaciągnięte zobowiązania (bez art.170 ust.3 ufp):</t>
  </si>
  <si>
    <t>1.1.1</t>
  </si>
  <si>
    <t xml:space="preserve">  pożyczki</t>
  </si>
  <si>
    <t>1.1.2</t>
  </si>
  <si>
    <t xml:space="preserve">  kredyty</t>
  </si>
  <si>
    <t>1.1.3</t>
  </si>
  <si>
    <t xml:space="preserve">  obligacje</t>
  </si>
  <si>
    <t>1.2</t>
  </si>
  <si>
    <t>Planowane w roku budżetowym (bez art.170 ust.3 ufp):</t>
  </si>
  <si>
    <t>1.2.1</t>
  </si>
  <si>
    <t>1.2.2</t>
  </si>
  <si>
    <t>1.2.3</t>
  </si>
  <si>
    <t>1.3</t>
  </si>
  <si>
    <t>Zaciągnięte zobowiązania (art.170 ust.3 ufp):</t>
  </si>
  <si>
    <t>1.3.1</t>
  </si>
  <si>
    <t>1.3.2</t>
  </si>
  <si>
    <t>1.3.3</t>
  </si>
  <si>
    <t>1.4</t>
  </si>
  <si>
    <t>Planowane w roku budżetowym (art.170 ust.3 ufp):</t>
  </si>
  <si>
    <t>1.4.1</t>
  </si>
  <si>
    <t xml:space="preserve">  pożyczek</t>
  </si>
  <si>
    <t>1.4.2</t>
  </si>
  <si>
    <t>1.4.3</t>
  </si>
  <si>
    <t>1.5</t>
  </si>
  <si>
    <t>Prognozowany stan zobowiazań wymagalnych na 31.12</t>
  </si>
  <si>
    <t>2</t>
  </si>
  <si>
    <t>Spłata długu</t>
  </si>
  <si>
    <t>2.1</t>
  </si>
  <si>
    <t>Spłata rat kapitałowych (bez art.169 ust.3 ufp):</t>
  </si>
  <si>
    <t>2.1.1</t>
  </si>
  <si>
    <t xml:space="preserve">  kredytów</t>
  </si>
  <si>
    <t>2.1.2</t>
  </si>
  <si>
    <t xml:space="preserve">  pożyczek </t>
  </si>
  <si>
    <t>2.1.3</t>
  </si>
  <si>
    <t xml:space="preserve">  wykup papierów wartościowych</t>
  </si>
  <si>
    <t>2.1.4</t>
  </si>
  <si>
    <t xml:space="preserve">  udzielonych poręczeń</t>
  </si>
  <si>
    <t>2.2</t>
  </si>
  <si>
    <t>Spłata rat kapitałowych (art.169 ust.3 ufp):</t>
  </si>
  <si>
    <t>2.2.1</t>
  </si>
  <si>
    <t>2.2.2</t>
  </si>
  <si>
    <t>2.2.3</t>
  </si>
  <si>
    <t>2.2.4</t>
  </si>
  <si>
    <t>2.3</t>
  </si>
  <si>
    <t>Spłata odsetek i dyskonta (bez art.169 ust.3 ufp)</t>
  </si>
  <si>
    <t>2.4</t>
  </si>
  <si>
    <t>Spłata odsetek i dyskonta (art.169 ust.3 ufp)</t>
  </si>
  <si>
    <t>3</t>
  </si>
  <si>
    <t>Prognozowane dochody budżetowe</t>
  </si>
  <si>
    <t>4</t>
  </si>
  <si>
    <t>Relacje do dochodów (w %):</t>
  </si>
  <si>
    <t>4.1</t>
  </si>
  <si>
    <t xml:space="preserve">długu (art. 170 ust. 1);      </t>
  </si>
  <si>
    <t>4.2</t>
  </si>
  <si>
    <t>długu po uwzględnieniu wyłączeń (art. 170 ust. 3);</t>
  </si>
  <si>
    <t>4.3</t>
  </si>
  <si>
    <t xml:space="preserve">spłaty zadłużenia (art. 169 ust. 1);  (2.1+2.2+2.3+2.4):3 </t>
  </si>
  <si>
    <t>4.4</t>
  </si>
  <si>
    <t xml:space="preserve">spłaty zadłużenia po uwzględnieniu wyłączeń (art. 169 ust. 3);    (2.1+2.3):3 </t>
  </si>
  <si>
    <t>Załącznik Nr 11</t>
  </si>
  <si>
    <t>Wykonanie 2008</t>
  </si>
  <si>
    <t>Prognoza 2012</t>
  </si>
  <si>
    <t>Prognoza 2013</t>
  </si>
  <si>
    <t>Prognoza 2014</t>
  </si>
  <si>
    <t>Rady Miejskiej w Sępólnie Krajeńskim</t>
  </si>
  <si>
    <t>Prognoza kwoty długu publicznego oraz spłat na rok 2010 i lata następne</t>
  </si>
  <si>
    <t>Wykonanie 2009</t>
  </si>
  <si>
    <t>Prognoza 2015</t>
  </si>
  <si>
    <t>Poz.</t>
  </si>
  <si>
    <t>Prognoza 2016</t>
  </si>
  <si>
    <t>Prognoza 2017</t>
  </si>
  <si>
    <t>do uchwały nr XL/296/09</t>
  </si>
  <si>
    <t>z dnia 29 grudnia 2009 r.</t>
  </si>
  <si>
    <t xml:space="preserve">                                               Rady Miejskiej w Sępólnie Krajeńskim</t>
  </si>
  <si>
    <t>Prognoza 2018</t>
  </si>
  <si>
    <t>2.1.2.1</t>
  </si>
  <si>
    <t>nowych zaciąganych pożyczek</t>
  </si>
  <si>
    <t>2.3.1</t>
  </si>
  <si>
    <t>1.2.1.1</t>
  </si>
  <si>
    <t xml:space="preserve">                                               do uchwały nr XLVIII/…./10</t>
  </si>
  <si>
    <t xml:space="preserve">                                               z dnia 24 czerwca 2010 r.</t>
  </si>
  <si>
    <t>Prognoza 2019</t>
  </si>
  <si>
    <t>w tym odsetki od nowych zaciąganych pożyczek i kredytów</t>
  </si>
  <si>
    <t xml:space="preserve">                                      Załącznik nr 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</si>
</sst>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13" fillId="3" borderId="1" applyNumberFormat="0" applyAlignment="0" applyProtection="0"/>
    <xf numFmtId="0" fontId="14" fillId="14" borderId="2" applyNumberFormat="0" applyAlignment="0" applyProtection="0"/>
    <xf numFmtId="0" fontId="10" fillId="15" borderId="0" applyNumberFormat="0" applyBorder="0" applyAlignment="0" applyProtection="0"/>
    <xf numFmtId="0" fontId="16" fillId="0" borderId="3" applyNumberFormat="0" applyFill="0" applyAlignment="0" applyProtection="0"/>
    <xf numFmtId="0" fontId="17" fillId="16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5" fillId="14" borderId="1" applyNumberFormat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11" fillId="17" borderId="0" applyNumberFormat="0" applyBorder="0" applyAlignment="0" applyProtection="0"/>
  </cellStyleXfs>
  <cellXfs count="3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4" fontId="24" fillId="0" borderId="0" xfId="0" applyNumberFormat="1" applyFont="1" applyFill="1" applyBorder="1" applyAlignment="1" applyProtection="1">
      <alignment horizontal="left"/>
      <protection locked="0"/>
    </xf>
    <xf numFmtId="0" fontId="23" fillId="0" borderId="0" xfId="0" applyNumberFormat="1" applyFont="1" applyFill="1" applyBorder="1" applyAlignment="1" applyProtection="1">
      <alignment/>
      <protection locked="0"/>
    </xf>
    <xf numFmtId="4" fontId="23" fillId="0" borderId="0" xfId="0" applyNumberFormat="1" applyFont="1" applyFill="1" applyBorder="1" applyAlignment="1" applyProtection="1">
      <alignment/>
      <protection locked="0"/>
    </xf>
    <xf numFmtId="0" fontId="23" fillId="0" borderId="0" xfId="0" applyNumberFormat="1" applyFont="1" applyFill="1" applyBorder="1" applyAlignment="1" applyProtection="1">
      <alignment horizontal="right"/>
      <protection locked="0"/>
    </xf>
    <xf numFmtId="4" fontId="23" fillId="0" borderId="0" xfId="0" applyNumberFormat="1" applyFont="1" applyFill="1" applyBorder="1" applyAlignment="1" applyProtection="1">
      <alignment horizontal="right"/>
      <protection locked="0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49" fontId="5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18" borderId="10" xfId="0" applyNumberFormat="1" applyFont="1" applyFill="1" applyBorder="1" applyAlignment="1" applyProtection="1">
      <alignment vertical="center" wrapText="1"/>
      <protection locked="0"/>
    </xf>
    <xf numFmtId="4" fontId="5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19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19" borderId="10" xfId="0" applyNumberFormat="1" applyFont="1" applyFill="1" applyBorder="1" applyAlignment="1" applyProtection="1">
      <alignment vertical="center" wrapText="1"/>
      <protection locked="0"/>
    </xf>
    <xf numFmtId="3" fontId="5" fillId="19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19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18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18" borderId="10" xfId="0" applyNumberFormat="1" applyFont="1" applyFill="1" applyBorder="1" applyAlignment="1" applyProtection="1">
      <alignment vertical="center" wrapText="1"/>
      <protection locked="0"/>
    </xf>
    <xf numFmtId="3" fontId="4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18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2" xfId="0" applyNumberFormat="1" applyFont="1" applyFill="1" applyBorder="1" applyAlignment="1" applyProtection="1">
      <alignment horizontal="left"/>
      <protection locked="0"/>
    </xf>
    <xf numFmtId="4" fontId="4" fillId="0" borderId="12" xfId="0" applyNumberFormat="1" applyFont="1" applyFill="1" applyBorder="1" applyAlignment="1" applyProtection="1">
      <alignment horizontal="right" vertical="center"/>
      <protection locked="0"/>
    </xf>
    <xf numFmtId="3" fontId="5" fillId="19" borderId="11" xfId="0" applyNumberFormat="1" applyFont="1" applyFill="1" applyBorder="1" applyAlignment="1" applyProtection="1">
      <alignment horizontal="right" vertical="center" wrapText="1"/>
      <protection locked="0"/>
    </xf>
    <xf numFmtId="10" fontId="4" fillId="18" borderId="10" xfId="0" applyNumberFormat="1" applyFont="1" applyFill="1" applyBorder="1" applyAlignment="1" applyProtection="1">
      <alignment horizontal="right" vertical="center" wrapText="1"/>
      <protection locked="0"/>
    </xf>
    <xf numFmtId="10" fontId="5" fillId="18" borderId="10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49" fontId="23" fillId="18" borderId="0" xfId="0" applyNumberFormat="1" applyFont="1" applyFill="1" applyBorder="1" applyAlignment="1" applyProtection="1">
      <alignment horizontal="center" vertical="center" wrapText="1"/>
      <protection locked="0"/>
    </xf>
    <xf numFmtId="49" fontId="23" fillId="18" borderId="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showGridLines="0" tabSelected="1" zoomScalePageLayoutView="0" workbookViewId="0" topLeftCell="A1">
      <selection activeCell="E6" sqref="E6"/>
    </sheetView>
  </sheetViews>
  <sheetFormatPr defaultColWidth="9.33203125" defaultRowHeight="12.75"/>
  <cols>
    <col min="1" max="1" width="7.66015625" style="1" customWidth="1"/>
    <col min="2" max="2" width="27" style="3" customWidth="1"/>
    <col min="3" max="3" width="9.83203125" style="1" customWidth="1"/>
    <col min="4" max="4" width="10.66015625" style="1" customWidth="1"/>
    <col min="5" max="5" width="12.66015625" style="2" customWidth="1"/>
    <col min="6" max="6" width="12.66015625" style="1" customWidth="1"/>
    <col min="7" max="7" width="12.83203125" style="1" customWidth="1"/>
    <col min="8" max="8" width="12" style="1" customWidth="1"/>
    <col min="9" max="9" width="12.33203125" style="1" customWidth="1"/>
    <col min="10" max="10" width="12.16015625" style="1" customWidth="1"/>
    <col min="11" max="11" width="11.66015625" style="1" customWidth="1"/>
    <col min="12" max="12" width="12" style="1" customWidth="1"/>
    <col min="13" max="13" width="10.33203125" style="1" customWidth="1"/>
    <col min="14" max="14" width="10.83203125" style="1" customWidth="1"/>
    <col min="15" max="16384" width="9.33203125" style="1" customWidth="1"/>
  </cols>
  <sheetData>
    <row r="1" spans="4:5" ht="10.5">
      <c r="D1" s="4" t="s">
        <v>89</v>
      </c>
      <c r="E1" s="4"/>
    </row>
    <row r="2" spans="4:5" ht="10.5">
      <c r="D2" s="5" t="s">
        <v>85</v>
      </c>
      <c r="E2" s="5"/>
    </row>
    <row r="3" spans="4:5" ht="10.5">
      <c r="D3" s="5" t="s">
        <v>79</v>
      </c>
      <c r="E3" s="5"/>
    </row>
    <row r="4" spans="4:5" ht="10.5">
      <c r="D4" s="5" t="s">
        <v>86</v>
      </c>
      <c r="E4" s="5"/>
    </row>
    <row r="5" spans="1:10" ht="24.75" customHeight="1">
      <c r="A5" s="6"/>
      <c r="B5" s="6"/>
      <c r="C5" s="6"/>
      <c r="D5" s="6"/>
      <c r="E5" s="7"/>
      <c r="F5" s="6"/>
      <c r="G5" s="31" t="s">
        <v>65</v>
      </c>
      <c r="H5" s="31"/>
      <c r="I5" s="31"/>
      <c r="J5" s="31"/>
    </row>
    <row r="6" spans="1:10" ht="12" customHeight="1">
      <c r="A6" s="8"/>
      <c r="B6" s="6"/>
      <c r="C6" s="8"/>
      <c r="D6" s="8"/>
      <c r="E6" s="9"/>
      <c r="F6" s="8"/>
      <c r="G6" s="10" t="s">
        <v>77</v>
      </c>
      <c r="H6" s="8"/>
      <c r="I6" s="8"/>
      <c r="J6" s="8"/>
    </row>
    <row r="7" spans="1:10" ht="15" customHeight="1">
      <c r="A7" s="8"/>
      <c r="B7" s="6"/>
      <c r="C7" s="8"/>
      <c r="D7" s="8"/>
      <c r="E7" s="9"/>
      <c r="F7" s="8"/>
      <c r="G7" s="10" t="s">
        <v>70</v>
      </c>
      <c r="H7" s="8"/>
      <c r="I7" s="8"/>
      <c r="J7" s="8"/>
    </row>
    <row r="8" spans="1:10" ht="12.75" customHeight="1">
      <c r="A8" s="8"/>
      <c r="B8" s="6"/>
      <c r="C8" s="8"/>
      <c r="D8" s="8"/>
      <c r="E8" s="9"/>
      <c r="F8" s="8"/>
      <c r="G8" s="10" t="s">
        <v>78</v>
      </c>
      <c r="H8" s="8"/>
      <c r="I8" s="8"/>
      <c r="J8" s="8"/>
    </row>
    <row r="9" spans="1:14" ht="16.5" customHeight="1">
      <c r="A9" s="32" t="s">
        <v>71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ht="20.25" customHeight="1">
      <c r="A10" s="11" t="s">
        <v>74</v>
      </c>
      <c r="B10" s="12" t="s">
        <v>0</v>
      </c>
      <c r="C10" s="11" t="s">
        <v>66</v>
      </c>
      <c r="D10" s="11" t="s">
        <v>72</v>
      </c>
      <c r="E10" s="13" t="s">
        <v>1</v>
      </c>
      <c r="F10" s="11" t="s">
        <v>2</v>
      </c>
      <c r="G10" s="11" t="s">
        <v>67</v>
      </c>
      <c r="H10" s="11" t="s">
        <v>68</v>
      </c>
      <c r="I10" s="11" t="s">
        <v>69</v>
      </c>
      <c r="J10" s="14" t="s">
        <v>73</v>
      </c>
      <c r="K10" s="14" t="s">
        <v>75</v>
      </c>
      <c r="L10" s="15" t="s">
        <v>76</v>
      </c>
      <c r="M10" s="15" t="s">
        <v>80</v>
      </c>
      <c r="N10" s="15" t="s">
        <v>87</v>
      </c>
    </row>
    <row r="11" spans="1:14" ht="24.75" customHeight="1">
      <c r="A11" s="16" t="s">
        <v>3</v>
      </c>
      <c r="B11" s="17" t="s">
        <v>4</v>
      </c>
      <c r="C11" s="18">
        <v>3377053</v>
      </c>
      <c r="D11" s="18">
        <v>6046478</v>
      </c>
      <c r="E11" s="19">
        <f>D11+E16-E33</f>
        <v>14562405.34</v>
      </c>
      <c r="F11" s="19">
        <f>E11+F16-F33-F32-F34</f>
        <v>12836849.34</v>
      </c>
      <c r="G11" s="19">
        <f>F11+G16-G33-G32-G34</f>
        <v>10728385.34</v>
      </c>
      <c r="H11" s="19">
        <f aca="true" t="shared" si="0" ref="H11:M11">G11+H16-H33-H32-H34</f>
        <v>8199357.34</v>
      </c>
      <c r="I11" s="19">
        <f t="shared" si="0"/>
        <v>5751827.34</v>
      </c>
      <c r="J11" s="19">
        <f t="shared" si="0"/>
        <v>3690896</v>
      </c>
      <c r="K11" s="19">
        <f t="shared" si="0"/>
        <v>2294896</v>
      </c>
      <c r="L11" s="19">
        <f t="shared" si="0"/>
        <v>1289878</v>
      </c>
      <c r="M11" s="19">
        <f t="shared" si="0"/>
        <v>557950</v>
      </c>
      <c r="N11" s="19">
        <f>M11+N16-N33-N32-N34</f>
        <v>0</v>
      </c>
    </row>
    <row r="12" spans="1:14" ht="28.5" customHeight="1">
      <c r="A12" s="20" t="s">
        <v>5</v>
      </c>
      <c r="B12" s="21" t="s">
        <v>6</v>
      </c>
      <c r="C12" s="22">
        <v>3377053</v>
      </c>
      <c r="D12" s="22">
        <v>6046478</v>
      </c>
      <c r="E12" s="23"/>
      <c r="F12" s="24"/>
      <c r="G12" s="24"/>
      <c r="H12" s="24"/>
      <c r="I12" s="24"/>
      <c r="J12" s="25"/>
      <c r="K12" s="26"/>
      <c r="L12" s="26"/>
      <c r="M12" s="26"/>
      <c r="N12" s="26"/>
    </row>
    <row r="13" spans="1:14" ht="14.25" customHeight="1">
      <c r="A13" s="20" t="s">
        <v>7</v>
      </c>
      <c r="B13" s="21" t="s">
        <v>8</v>
      </c>
      <c r="C13" s="22"/>
      <c r="D13" s="22"/>
      <c r="E13" s="23"/>
      <c r="F13" s="24"/>
      <c r="G13" s="24"/>
      <c r="H13" s="24"/>
      <c r="I13" s="24"/>
      <c r="J13" s="25"/>
      <c r="K13" s="26"/>
      <c r="L13" s="26"/>
      <c r="M13" s="26"/>
      <c r="N13" s="26"/>
    </row>
    <row r="14" spans="1:14" ht="13.5" customHeight="1">
      <c r="A14" s="20" t="s">
        <v>9</v>
      </c>
      <c r="B14" s="21" t="s">
        <v>10</v>
      </c>
      <c r="C14" s="22"/>
      <c r="D14" s="22"/>
      <c r="E14" s="23"/>
      <c r="F14" s="24"/>
      <c r="G14" s="24"/>
      <c r="H14" s="24"/>
      <c r="I14" s="24"/>
      <c r="J14" s="25"/>
      <c r="K14" s="26"/>
      <c r="L14" s="26"/>
      <c r="M14" s="26"/>
      <c r="N14" s="26"/>
    </row>
    <row r="15" spans="1:14" ht="13.5" customHeight="1">
      <c r="A15" s="20" t="s">
        <v>11</v>
      </c>
      <c r="B15" s="21" t="s">
        <v>12</v>
      </c>
      <c r="C15" s="22"/>
      <c r="D15" s="22"/>
      <c r="E15" s="23"/>
      <c r="F15" s="24"/>
      <c r="G15" s="24"/>
      <c r="H15" s="24"/>
      <c r="I15" s="24"/>
      <c r="J15" s="25"/>
      <c r="K15" s="26"/>
      <c r="L15" s="26"/>
      <c r="M15" s="26"/>
      <c r="N15" s="26"/>
    </row>
    <row r="16" spans="1:14" ht="23.25" customHeight="1">
      <c r="A16" s="20" t="s">
        <v>13</v>
      </c>
      <c r="B16" s="21" t="s">
        <v>14</v>
      </c>
      <c r="C16" s="22"/>
      <c r="D16" s="22"/>
      <c r="E16" s="23">
        <f>E17+E19+E18</f>
        <v>9566587.34</v>
      </c>
      <c r="F16" s="24"/>
      <c r="G16" s="24"/>
      <c r="H16" s="24"/>
      <c r="I16" s="24"/>
      <c r="J16" s="25"/>
      <c r="K16" s="26"/>
      <c r="L16" s="26"/>
      <c r="M16" s="26"/>
      <c r="N16" s="26"/>
    </row>
    <row r="17" spans="1:14" ht="13.5" customHeight="1">
      <c r="A17" s="20" t="s">
        <v>15</v>
      </c>
      <c r="B17" s="21" t="s">
        <v>8</v>
      </c>
      <c r="C17" s="22"/>
      <c r="D17" s="22"/>
      <c r="E17" s="23">
        <v>1157051.34</v>
      </c>
      <c r="F17" s="24"/>
      <c r="G17" s="24"/>
      <c r="H17" s="24"/>
      <c r="I17" s="24"/>
      <c r="J17" s="25"/>
      <c r="K17" s="26"/>
      <c r="L17" s="26"/>
      <c r="M17" s="26"/>
      <c r="N17" s="26"/>
    </row>
    <row r="18" spans="1:14" ht="9.75">
      <c r="A18" s="20" t="s">
        <v>84</v>
      </c>
      <c r="B18" s="21" t="s">
        <v>82</v>
      </c>
      <c r="C18" s="22"/>
      <c r="D18" s="22"/>
      <c r="E18" s="23">
        <v>3277036</v>
      </c>
      <c r="F18" s="24"/>
      <c r="G18" s="24"/>
      <c r="H18" s="24"/>
      <c r="I18" s="24"/>
      <c r="J18" s="25"/>
      <c r="K18" s="26"/>
      <c r="L18" s="26"/>
      <c r="M18" s="26"/>
      <c r="N18" s="26"/>
    </row>
    <row r="19" spans="1:14" ht="13.5" customHeight="1">
      <c r="A19" s="20" t="s">
        <v>16</v>
      </c>
      <c r="B19" s="21" t="s">
        <v>10</v>
      </c>
      <c r="C19" s="22"/>
      <c r="D19" s="22"/>
      <c r="E19" s="23">
        <v>5132500</v>
      </c>
      <c r="F19" s="24"/>
      <c r="G19" s="24"/>
      <c r="H19" s="24"/>
      <c r="I19" s="24"/>
      <c r="J19" s="25"/>
      <c r="K19" s="26"/>
      <c r="L19" s="26"/>
      <c r="M19" s="26"/>
      <c r="N19" s="26"/>
    </row>
    <row r="20" spans="1:14" ht="15.75" customHeight="1">
      <c r="A20" s="20" t="s">
        <v>17</v>
      </c>
      <c r="B20" s="21" t="s">
        <v>12</v>
      </c>
      <c r="C20" s="22"/>
      <c r="D20" s="22"/>
      <c r="E20" s="23"/>
      <c r="F20" s="24"/>
      <c r="G20" s="24"/>
      <c r="H20" s="24"/>
      <c r="I20" s="24"/>
      <c r="J20" s="25"/>
      <c r="K20" s="26"/>
      <c r="L20" s="26"/>
      <c r="M20" s="26"/>
      <c r="N20" s="26"/>
    </row>
    <row r="21" spans="1:14" ht="31.5" customHeight="1">
      <c r="A21" s="20" t="s">
        <v>18</v>
      </c>
      <c r="B21" s="21" t="s">
        <v>19</v>
      </c>
      <c r="C21" s="22"/>
      <c r="D21" s="22"/>
      <c r="E21" s="23"/>
      <c r="F21" s="24"/>
      <c r="G21" s="24"/>
      <c r="H21" s="24"/>
      <c r="I21" s="24"/>
      <c r="J21" s="25"/>
      <c r="K21" s="26"/>
      <c r="L21" s="26"/>
      <c r="M21" s="26"/>
      <c r="N21" s="26"/>
    </row>
    <row r="22" spans="1:14" ht="16.5" customHeight="1">
      <c r="A22" s="20" t="s">
        <v>20</v>
      </c>
      <c r="B22" s="21" t="s">
        <v>8</v>
      </c>
      <c r="C22" s="22"/>
      <c r="D22" s="22"/>
      <c r="E22" s="23"/>
      <c r="F22" s="24"/>
      <c r="G22" s="24"/>
      <c r="H22" s="24"/>
      <c r="I22" s="24"/>
      <c r="J22" s="25"/>
      <c r="K22" s="26"/>
      <c r="L22" s="26"/>
      <c r="M22" s="26"/>
      <c r="N22" s="26"/>
    </row>
    <row r="23" spans="1:14" ht="13.5" customHeight="1">
      <c r="A23" s="20" t="s">
        <v>21</v>
      </c>
      <c r="B23" s="21" t="s">
        <v>10</v>
      </c>
      <c r="C23" s="22"/>
      <c r="D23" s="22"/>
      <c r="E23" s="23"/>
      <c r="F23" s="24"/>
      <c r="G23" s="24"/>
      <c r="H23" s="24"/>
      <c r="I23" s="24"/>
      <c r="J23" s="25"/>
      <c r="K23" s="26"/>
      <c r="L23" s="26"/>
      <c r="M23" s="26"/>
      <c r="N23" s="26"/>
    </row>
    <row r="24" spans="1:14" ht="15.75" customHeight="1">
      <c r="A24" s="20" t="s">
        <v>22</v>
      </c>
      <c r="B24" s="21" t="s">
        <v>12</v>
      </c>
      <c r="C24" s="22"/>
      <c r="D24" s="22"/>
      <c r="E24" s="23"/>
      <c r="F24" s="24"/>
      <c r="G24" s="24"/>
      <c r="H24" s="24"/>
      <c r="I24" s="24"/>
      <c r="J24" s="25"/>
      <c r="K24" s="26"/>
      <c r="L24" s="26"/>
      <c r="M24" s="26"/>
      <c r="N24" s="26"/>
    </row>
    <row r="25" spans="1:14" ht="21" customHeight="1">
      <c r="A25" s="20" t="s">
        <v>23</v>
      </c>
      <c r="B25" s="21" t="s">
        <v>24</v>
      </c>
      <c r="C25" s="22"/>
      <c r="D25" s="22"/>
      <c r="E25" s="23"/>
      <c r="F25" s="24"/>
      <c r="G25" s="24"/>
      <c r="H25" s="24"/>
      <c r="I25" s="24"/>
      <c r="J25" s="25"/>
      <c r="K25" s="26"/>
      <c r="L25" s="26"/>
      <c r="M25" s="26"/>
      <c r="N25" s="26"/>
    </row>
    <row r="26" spans="1:14" ht="17.25" customHeight="1">
      <c r="A26" s="20" t="s">
        <v>25</v>
      </c>
      <c r="B26" s="21" t="s">
        <v>26</v>
      </c>
      <c r="C26" s="22"/>
      <c r="D26" s="22"/>
      <c r="E26" s="23"/>
      <c r="F26" s="24"/>
      <c r="G26" s="24"/>
      <c r="H26" s="24"/>
      <c r="I26" s="24"/>
      <c r="J26" s="25"/>
      <c r="K26" s="26"/>
      <c r="L26" s="26"/>
      <c r="M26" s="26"/>
      <c r="N26" s="26"/>
    </row>
    <row r="27" spans="1:14" ht="16.5" customHeight="1">
      <c r="A27" s="20" t="s">
        <v>27</v>
      </c>
      <c r="B27" s="21" t="s">
        <v>10</v>
      </c>
      <c r="C27" s="22"/>
      <c r="D27" s="22"/>
      <c r="E27" s="23"/>
      <c r="F27" s="24"/>
      <c r="G27" s="24"/>
      <c r="H27" s="24"/>
      <c r="I27" s="24"/>
      <c r="J27" s="25"/>
      <c r="K27" s="26"/>
      <c r="L27" s="26"/>
      <c r="M27" s="26"/>
      <c r="N27" s="26"/>
    </row>
    <row r="28" spans="1:14" ht="15.75" customHeight="1">
      <c r="A28" s="20" t="s">
        <v>28</v>
      </c>
      <c r="B28" s="21" t="s">
        <v>12</v>
      </c>
      <c r="C28" s="22"/>
      <c r="D28" s="22"/>
      <c r="E28" s="23"/>
      <c r="F28" s="24"/>
      <c r="G28" s="24"/>
      <c r="H28" s="24"/>
      <c r="I28" s="24"/>
      <c r="J28" s="25"/>
      <c r="K28" s="26"/>
      <c r="L28" s="26"/>
      <c r="M28" s="26"/>
      <c r="N28" s="26"/>
    </row>
    <row r="29" spans="1:14" ht="19.5">
      <c r="A29" s="20" t="s">
        <v>29</v>
      </c>
      <c r="B29" s="21" t="s">
        <v>30</v>
      </c>
      <c r="C29" s="22"/>
      <c r="D29" s="22"/>
      <c r="E29" s="23"/>
      <c r="F29" s="24"/>
      <c r="G29" s="24"/>
      <c r="H29" s="24"/>
      <c r="I29" s="24"/>
      <c r="J29" s="25"/>
      <c r="K29" s="26"/>
      <c r="L29" s="26"/>
      <c r="M29" s="26"/>
      <c r="N29" s="26"/>
    </row>
    <row r="30" spans="1:14" ht="21.75" customHeight="1">
      <c r="A30" s="16" t="s">
        <v>31</v>
      </c>
      <c r="B30" s="17" t="s">
        <v>32</v>
      </c>
      <c r="C30" s="18"/>
      <c r="D30" s="18"/>
      <c r="E30" s="19">
        <f>E31+E42</f>
        <v>2162563</v>
      </c>
      <c r="F30" s="19">
        <f aca="true" t="shared" si="1" ref="F30:N30">F31+F42</f>
        <v>2530861</v>
      </c>
      <c r="G30" s="19">
        <f t="shared" si="1"/>
        <v>2847428</v>
      </c>
      <c r="H30" s="19">
        <f t="shared" si="1"/>
        <v>3217766</v>
      </c>
      <c r="I30" s="19">
        <f t="shared" si="1"/>
        <v>2859206</v>
      </c>
      <c r="J30" s="19">
        <f t="shared" si="1"/>
        <v>2311843.34</v>
      </c>
      <c r="K30" s="19">
        <f t="shared" si="1"/>
        <v>1536000</v>
      </c>
      <c r="L30" s="19">
        <f t="shared" si="1"/>
        <v>1100018</v>
      </c>
      <c r="M30" s="19">
        <f t="shared" si="1"/>
        <v>781928</v>
      </c>
      <c r="N30" s="19">
        <f t="shared" si="1"/>
        <v>567950</v>
      </c>
    </row>
    <row r="31" spans="1:14" ht="19.5">
      <c r="A31" s="20" t="s">
        <v>33</v>
      </c>
      <c r="B31" s="21" t="s">
        <v>34</v>
      </c>
      <c r="C31" s="22"/>
      <c r="D31" s="22"/>
      <c r="E31" s="23">
        <f>SUM(E32:E36)</f>
        <v>1462563</v>
      </c>
      <c r="F31" s="23">
        <f aca="true" t="shared" si="2" ref="F31:M31">SUM(F32:F36)</f>
        <v>2130861</v>
      </c>
      <c r="G31" s="23">
        <f t="shared" si="2"/>
        <v>2507428</v>
      </c>
      <c r="H31" s="23">
        <f t="shared" si="2"/>
        <v>2927766</v>
      </c>
      <c r="I31" s="23">
        <f t="shared" si="2"/>
        <v>2619206</v>
      </c>
      <c r="J31" s="23">
        <f t="shared" si="2"/>
        <v>2121843.34</v>
      </c>
      <c r="K31" s="23">
        <f t="shared" si="2"/>
        <v>1396000</v>
      </c>
      <c r="L31" s="23">
        <f t="shared" si="2"/>
        <v>1005018</v>
      </c>
      <c r="M31" s="23">
        <f t="shared" si="2"/>
        <v>731928</v>
      </c>
      <c r="N31" s="23">
        <f>SUM(N32:N36)</f>
        <v>557950</v>
      </c>
    </row>
    <row r="32" spans="1:14" ht="15" customHeight="1">
      <c r="A32" s="20" t="s">
        <v>35</v>
      </c>
      <c r="B32" s="21" t="s">
        <v>36</v>
      </c>
      <c r="C32" s="22"/>
      <c r="D32" s="22"/>
      <c r="E32" s="23"/>
      <c r="F32" s="24">
        <v>0</v>
      </c>
      <c r="G32" s="24">
        <v>182982</v>
      </c>
      <c r="H32" s="24">
        <v>731928</v>
      </c>
      <c r="I32" s="24">
        <v>731928</v>
      </c>
      <c r="J32" s="25">
        <v>731928</v>
      </c>
      <c r="K32" s="27">
        <v>731928</v>
      </c>
      <c r="L32" s="27">
        <v>731928</v>
      </c>
      <c r="M32" s="27">
        <v>731928</v>
      </c>
      <c r="N32" s="27">
        <v>557950</v>
      </c>
    </row>
    <row r="33" spans="1:14" ht="13.5" customHeight="1">
      <c r="A33" s="20" t="s">
        <v>37</v>
      </c>
      <c r="B33" s="21" t="s">
        <v>38</v>
      </c>
      <c r="C33" s="22"/>
      <c r="D33" s="22"/>
      <c r="E33" s="23">
        <v>1050660</v>
      </c>
      <c r="F33" s="24">
        <v>1452470</v>
      </c>
      <c r="G33" s="24">
        <v>1379310</v>
      </c>
      <c r="H33" s="24">
        <v>1250928</v>
      </c>
      <c r="I33" s="24">
        <v>1169430</v>
      </c>
      <c r="J33" s="25">
        <v>782831.34</v>
      </c>
      <c r="K33" s="27">
        <v>117900</v>
      </c>
      <c r="L33" s="27">
        <v>0</v>
      </c>
      <c r="M33" s="27">
        <v>0</v>
      </c>
      <c r="N33" s="27">
        <v>0</v>
      </c>
    </row>
    <row r="34" spans="1:14" ht="22.5" customHeight="1">
      <c r="A34" s="20" t="s">
        <v>81</v>
      </c>
      <c r="B34" s="21" t="s">
        <v>82</v>
      </c>
      <c r="C34" s="22"/>
      <c r="D34" s="22"/>
      <c r="E34" s="23"/>
      <c r="F34" s="24">
        <v>273086</v>
      </c>
      <c r="G34" s="24">
        <v>546172</v>
      </c>
      <c r="H34" s="24">
        <v>546172</v>
      </c>
      <c r="I34" s="24">
        <v>546172</v>
      </c>
      <c r="J34" s="24">
        <v>546172</v>
      </c>
      <c r="K34" s="24">
        <v>546172</v>
      </c>
      <c r="L34" s="27">
        <v>273090</v>
      </c>
      <c r="M34" s="27">
        <v>0</v>
      </c>
      <c r="N34" s="27">
        <v>0</v>
      </c>
    </row>
    <row r="35" spans="1:14" ht="16.5" customHeight="1">
      <c r="A35" s="20" t="s">
        <v>39</v>
      </c>
      <c r="B35" s="21" t="s">
        <v>40</v>
      </c>
      <c r="C35" s="22"/>
      <c r="D35" s="22"/>
      <c r="E35" s="23"/>
      <c r="F35" s="24"/>
      <c r="G35" s="24"/>
      <c r="H35" s="24"/>
      <c r="I35" s="24"/>
      <c r="J35" s="25"/>
      <c r="K35" s="27"/>
      <c r="L35" s="27"/>
      <c r="M35" s="27"/>
      <c r="N35" s="27"/>
    </row>
    <row r="36" spans="1:14" ht="12.75" customHeight="1">
      <c r="A36" s="20" t="s">
        <v>41</v>
      </c>
      <c r="B36" s="21" t="s">
        <v>42</v>
      </c>
      <c r="C36" s="22"/>
      <c r="D36" s="22"/>
      <c r="E36" s="23">
        <v>411903</v>
      </c>
      <c r="F36" s="24">
        <v>405305</v>
      </c>
      <c r="G36" s="24">
        <v>398964</v>
      </c>
      <c r="H36" s="24">
        <v>398738</v>
      </c>
      <c r="I36" s="24">
        <v>171676</v>
      </c>
      <c r="J36" s="25">
        <v>60912</v>
      </c>
      <c r="K36" s="27">
        <v>0</v>
      </c>
      <c r="L36" s="27">
        <v>0</v>
      </c>
      <c r="M36" s="27">
        <v>0</v>
      </c>
      <c r="N36" s="27">
        <v>0</v>
      </c>
    </row>
    <row r="37" spans="1:14" ht="19.5">
      <c r="A37" s="20" t="s">
        <v>43</v>
      </c>
      <c r="B37" s="21" t="s">
        <v>44</v>
      </c>
      <c r="C37" s="22"/>
      <c r="D37" s="22"/>
      <c r="E37" s="23"/>
      <c r="F37" s="24"/>
      <c r="G37" s="24"/>
      <c r="H37" s="24"/>
      <c r="I37" s="24"/>
      <c r="J37" s="25"/>
      <c r="K37" s="27"/>
      <c r="L37" s="27"/>
      <c r="M37" s="27"/>
      <c r="N37" s="27"/>
    </row>
    <row r="38" spans="1:14" ht="15" customHeight="1">
      <c r="A38" s="20" t="s">
        <v>45</v>
      </c>
      <c r="B38" s="21" t="s">
        <v>36</v>
      </c>
      <c r="C38" s="22"/>
      <c r="D38" s="22"/>
      <c r="E38" s="23"/>
      <c r="F38" s="24"/>
      <c r="G38" s="24"/>
      <c r="H38" s="24"/>
      <c r="I38" s="24"/>
      <c r="J38" s="25"/>
      <c r="K38" s="27"/>
      <c r="L38" s="27"/>
      <c r="M38" s="27"/>
      <c r="N38" s="27"/>
    </row>
    <row r="39" spans="1:14" ht="15.75" customHeight="1">
      <c r="A39" s="20" t="s">
        <v>46</v>
      </c>
      <c r="B39" s="21" t="s">
        <v>38</v>
      </c>
      <c r="C39" s="22"/>
      <c r="D39" s="22"/>
      <c r="E39" s="23"/>
      <c r="F39" s="24"/>
      <c r="G39" s="24"/>
      <c r="H39" s="24"/>
      <c r="I39" s="24"/>
      <c r="J39" s="25"/>
      <c r="K39" s="27"/>
      <c r="L39" s="27"/>
      <c r="M39" s="27"/>
      <c r="N39" s="27"/>
    </row>
    <row r="40" spans="1:14" ht="12.75" customHeight="1">
      <c r="A40" s="20" t="s">
        <v>47</v>
      </c>
      <c r="B40" s="21" t="s">
        <v>40</v>
      </c>
      <c r="C40" s="22"/>
      <c r="D40" s="22"/>
      <c r="E40" s="23"/>
      <c r="F40" s="24"/>
      <c r="G40" s="24"/>
      <c r="H40" s="24"/>
      <c r="I40" s="24"/>
      <c r="J40" s="25"/>
      <c r="K40" s="27"/>
      <c r="L40" s="27"/>
      <c r="M40" s="27"/>
      <c r="N40" s="27"/>
    </row>
    <row r="41" spans="1:14" ht="14.25" customHeight="1">
      <c r="A41" s="20" t="s">
        <v>48</v>
      </c>
      <c r="B41" s="21" t="s">
        <v>42</v>
      </c>
      <c r="C41" s="22"/>
      <c r="D41" s="22"/>
      <c r="E41" s="23"/>
      <c r="F41" s="24"/>
      <c r="G41" s="24"/>
      <c r="H41" s="24"/>
      <c r="I41" s="24"/>
      <c r="J41" s="25"/>
      <c r="K41" s="27"/>
      <c r="L41" s="27"/>
      <c r="M41" s="27"/>
      <c r="N41" s="27"/>
    </row>
    <row r="42" spans="1:14" ht="19.5">
      <c r="A42" s="20" t="s">
        <v>49</v>
      </c>
      <c r="B42" s="21" t="s">
        <v>50</v>
      </c>
      <c r="C42" s="22"/>
      <c r="D42" s="22"/>
      <c r="E42" s="23">
        <v>700000</v>
      </c>
      <c r="F42" s="24">
        <v>400000</v>
      </c>
      <c r="G42" s="24">
        <v>340000</v>
      </c>
      <c r="H42" s="24">
        <v>290000</v>
      </c>
      <c r="I42" s="24">
        <v>240000</v>
      </c>
      <c r="J42" s="25">
        <v>190000</v>
      </c>
      <c r="K42" s="27">
        <v>140000</v>
      </c>
      <c r="L42" s="27">
        <v>95000</v>
      </c>
      <c r="M42" s="27">
        <v>50000</v>
      </c>
      <c r="N42" s="27">
        <v>10000</v>
      </c>
    </row>
    <row r="43" spans="1:14" ht="19.5" customHeight="1">
      <c r="A43" s="20" t="s">
        <v>83</v>
      </c>
      <c r="B43" s="21" t="s">
        <v>88</v>
      </c>
      <c r="C43" s="22"/>
      <c r="D43" s="22"/>
      <c r="E43" s="23">
        <v>232000</v>
      </c>
      <c r="F43" s="24">
        <v>340000</v>
      </c>
      <c r="G43" s="24">
        <v>290000</v>
      </c>
      <c r="H43" s="24">
        <v>250000</v>
      </c>
      <c r="I43" s="24">
        <v>210000</v>
      </c>
      <c r="J43" s="25">
        <v>170000</v>
      </c>
      <c r="K43" s="27">
        <v>130000</v>
      </c>
      <c r="L43" s="27">
        <v>95000</v>
      </c>
      <c r="M43" s="27">
        <v>50000</v>
      </c>
      <c r="N43" s="27">
        <v>10000</v>
      </c>
    </row>
    <row r="44" spans="1:14" ht="23.25" customHeight="1">
      <c r="A44" s="20" t="s">
        <v>51</v>
      </c>
      <c r="B44" s="21" t="s">
        <v>52</v>
      </c>
      <c r="C44" s="22"/>
      <c r="D44" s="22"/>
      <c r="E44" s="23"/>
      <c r="F44" s="24"/>
      <c r="G44" s="24"/>
      <c r="H44" s="24"/>
      <c r="I44" s="24"/>
      <c r="J44" s="25"/>
      <c r="K44" s="27"/>
      <c r="L44" s="27"/>
      <c r="M44" s="27"/>
      <c r="N44" s="27"/>
    </row>
    <row r="45" spans="1:14" ht="23.25" customHeight="1">
      <c r="A45" s="16" t="s">
        <v>53</v>
      </c>
      <c r="B45" s="17" t="s">
        <v>54</v>
      </c>
      <c r="C45" s="18">
        <v>35132378</v>
      </c>
      <c r="D45" s="18">
        <v>39216139.11</v>
      </c>
      <c r="E45" s="19">
        <v>42858657.97</v>
      </c>
      <c r="F45" s="18">
        <f>E45*101.5%</f>
        <v>43501537.839549996</v>
      </c>
      <c r="G45" s="18">
        <f>F45*101.5%</f>
        <v>44154060.90714324</v>
      </c>
      <c r="H45" s="18">
        <f>G45*101.5%</f>
        <v>44816371.820750386</v>
      </c>
      <c r="I45" s="18">
        <f aca="true" t="shared" si="3" ref="I45:N45">H45*101%</f>
        <v>45264535.53895789</v>
      </c>
      <c r="J45" s="18">
        <f t="shared" si="3"/>
        <v>45717180.89434747</v>
      </c>
      <c r="K45" s="18">
        <f t="shared" si="3"/>
        <v>46174352.70329094</v>
      </c>
      <c r="L45" s="18">
        <f t="shared" si="3"/>
        <v>46636096.23032385</v>
      </c>
      <c r="M45" s="18">
        <f t="shared" si="3"/>
        <v>47102457.19262709</v>
      </c>
      <c r="N45" s="18">
        <f t="shared" si="3"/>
        <v>47573481.76455336</v>
      </c>
    </row>
    <row r="46" spans="1:14" ht="17.25" customHeight="1">
      <c r="A46" s="16" t="s">
        <v>55</v>
      </c>
      <c r="B46" s="17" t="s">
        <v>56</v>
      </c>
      <c r="C46" s="18"/>
      <c r="D46" s="18"/>
      <c r="E46" s="19"/>
      <c r="F46" s="18"/>
      <c r="G46" s="18"/>
      <c r="H46" s="18"/>
      <c r="I46" s="18"/>
      <c r="J46" s="28"/>
      <c r="K46" s="28"/>
      <c r="L46" s="28"/>
      <c r="M46" s="28"/>
      <c r="N46" s="28"/>
    </row>
    <row r="47" spans="1:14" ht="9.75">
      <c r="A47" s="20" t="s">
        <v>57</v>
      </c>
      <c r="B47" s="21" t="s">
        <v>58</v>
      </c>
      <c r="C47" s="29">
        <v>0.0961</v>
      </c>
      <c r="D47" s="29">
        <v>0.1542</v>
      </c>
      <c r="E47" s="30">
        <f>E11/E45</f>
        <v>0.3397774459058733</v>
      </c>
      <c r="F47" s="30">
        <f aca="true" t="shared" si="4" ref="F47:M47">F11/F45</f>
        <v>0.29508955263483144</v>
      </c>
      <c r="G47" s="30">
        <f t="shared" si="4"/>
        <v>0.24297618655194547</v>
      </c>
      <c r="H47" s="30">
        <f t="shared" si="4"/>
        <v>0.18295450985623124</v>
      </c>
      <c r="I47" s="30">
        <f t="shared" si="4"/>
        <v>0.12707138759989192</v>
      </c>
      <c r="J47" s="30">
        <f t="shared" si="4"/>
        <v>0.08073323699747958</v>
      </c>
      <c r="K47" s="30">
        <f t="shared" si="4"/>
        <v>0.04970066423554732</v>
      </c>
      <c r="L47" s="30">
        <f t="shared" si="4"/>
        <v>0.02765836131801469</v>
      </c>
      <c r="M47" s="30">
        <f t="shared" si="4"/>
        <v>0.011845454213104949</v>
      </c>
      <c r="N47" s="30">
        <f>N11/N45</f>
        <v>0</v>
      </c>
    </row>
    <row r="48" spans="1:14" ht="19.5">
      <c r="A48" s="20" t="s">
        <v>59</v>
      </c>
      <c r="B48" s="21" t="s">
        <v>60</v>
      </c>
      <c r="C48" s="29">
        <v>0.0961</v>
      </c>
      <c r="D48" s="29">
        <v>0.1542</v>
      </c>
      <c r="E48" s="30">
        <f>E11/E45</f>
        <v>0.3397774459058733</v>
      </c>
      <c r="F48" s="30">
        <f aca="true" t="shared" si="5" ref="F48:M48">F11/F45</f>
        <v>0.29508955263483144</v>
      </c>
      <c r="G48" s="30">
        <f t="shared" si="5"/>
        <v>0.24297618655194547</v>
      </c>
      <c r="H48" s="30">
        <f t="shared" si="5"/>
        <v>0.18295450985623124</v>
      </c>
      <c r="I48" s="30">
        <f t="shared" si="5"/>
        <v>0.12707138759989192</v>
      </c>
      <c r="J48" s="30">
        <f t="shared" si="5"/>
        <v>0.08073323699747958</v>
      </c>
      <c r="K48" s="30">
        <f t="shared" si="5"/>
        <v>0.04970066423554732</v>
      </c>
      <c r="L48" s="30">
        <f t="shared" si="5"/>
        <v>0.02765836131801469</v>
      </c>
      <c r="M48" s="30">
        <f t="shared" si="5"/>
        <v>0.011845454213104949</v>
      </c>
      <c r="N48" s="30">
        <f>N11/N45</f>
        <v>0</v>
      </c>
    </row>
    <row r="49" spans="1:14" ht="19.5">
      <c r="A49" s="20" t="s">
        <v>61</v>
      </c>
      <c r="B49" s="21" t="s">
        <v>62</v>
      </c>
      <c r="C49" s="29"/>
      <c r="D49" s="29"/>
      <c r="E49" s="30">
        <f>E30/E45</f>
        <v>0.05045801950947089</v>
      </c>
      <c r="F49" s="30">
        <f aca="true" t="shared" si="6" ref="F49:M49">F30/F45</f>
        <v>0.058178655874989195</v>
      </c>
      <c r="G49" s="30">
        <f t="shared" si="6"/>
        <v>0.06448847380059086</v>
      </c>
      <c r="H49" s="30">
        <f t="shared" si="6"/>
        <v>0.0717988955658866</v>
      </c>
      <c r="I49" s="30">
        <f t="shared" si="6"/>
        <v>0.06316658209248968</v>
      </c>
      <c r="J49" s="30">
        <f t="shared" si="6"/>
        <v>0.05056837046323299</v>
      </c>
      <c r="K49" s="30">
        <f t="shared" si="6"/>
        <v>0.033265219977637636</v>
      </c>
      <c r="L49" s="30">
        <f t="shared" si="6"/>
        <v>0.023587265850196597</v>
      </c>
      <c r="M49" s="30">
        <f t="shared" si="6"/>
        <v>0.01660057768965808</v>
      </c>
      <c r="N49" s="30">
        <f>N30/N45</f>
        <v>0.01193837362610645</v>
      </c>
    </row>
    <row r="50" spans="1:14" ht="29.25">
      <c r="A50" s="20" t="s">
        <v>63</v>
      </c>
      <c r="B50" s="21" t="s">
        <v>64</v>
      </c>
      <c r="C50" s="29"/>
      <c r="D50" s="29"/>
      <c r="E50" s="30">
        <f>E30/E45</f>
        <v>0.05045801950947089</v>
      </c>
      <c r="F50" s="30">
        <f aca="true" t="shared" si="7" ref="F50:M50">F30/F45</f>
        <v>0.058178655874989195</v>
      </c>
      <c r="G50" s="30">
        <f t="shared" si="7"/>
        <v>0.06448847380059086</v>
      </c>
      <c r="H50" s="30">
        <f t="shared" si="7"/>
        <v>0.0717988955658866</v>
      </c>
      <c r="I50" s="30">
        <f t="shared" si="7"/>
        <v>0.06316658209248968</v>
      </c>
      <c r="J50" s="30">
        <f t="shared" si="7"/>
        <v>0.05056837046323299</v>
      </c>
      <c r="K50" s="30">
        <f t="shared" si="7"/>
        <v>0.033265219977637636</v>
      </c>
      <c r="L50" s="30">
        <f t="shared" si="7"/>
        <v>0.023587265850196597</v>
      </c>
      <c r="M50" s="30">
        <f t="shared" si="7"/>
        <v>0.01660057768965808</v>
      </c>
      <c r="N50" s="30">
        <f>N30/N45</f>
        <v>0.01193837362610645</v>
      </c>
    </row>
  </sheetData>
  <sheetProtection/>
  <mergeCells count="2">
    <mergeCell ref="G5:J5"/>
    <mergeCell ref="A9:N9"/>
  </mergeCells>
  <printOptions/>
  <pageMargins left="0.44" right="0.44" top="0.38" bottom="0.55" header="0.29" footer="0.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2010-05-26T06:22:03Z</cp:lastPrinted>
  <dcterms:created xsi:type="dcterms:W3CDTF">2008-11-06T10:53:23Z</dcterms:created>
  <dcterms:modified xsi:type="dcterms:W3CDTF">2010-06-16T12:34:12Z</dcterms:modified>
  <cp:category/>
  <cp:version/>
  <cp:contentType/>
  <cp:contentStatus/>
</cp:coreProperties>
</file>