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" sheetId="2" r:id="rId2"/>
  </sheets>
  <definedNames>
    <definedName name="_xlnm.Print_Area" localSheetId="0">'3'!$A$1:$M$31</definedName>
    <definedName name="_xlnm.Print_Area" localSheetId="1">'3a'!$A$1:$K$42</definedName>
  </definedNames>
  <calcPr fullCalcOnLoad="1"/>
</workbook>
</file>

<file path=xl/sharedStrings.xml><?xml version="1.0" encoding="utf-8"?>
<sst xmlns="http://schemas.openxmlformats.org/spreadsheetml/2006/main" count="237" uniqueCount="84">
  <si>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</si>
  <si>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</si>
  <si>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</si>
  <si>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</si>
  <si>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</si>
  <si>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</si>
  <si>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</si>
  <si>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</si>
  <si>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</si>
  <si>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</si>
  <si>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</si>
  <si>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</si>
  <si>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</si>
  <si>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</si>
  <si>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</si>
  <si>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</si>
  <si>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</si>
  <si>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</si>
  <si>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</si>
  <si>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</si>
  <si>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</si>
  <si>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</si>
  <si>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</si>
  <si>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</si>
  <si>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</si>
  <si>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</si>
  <si>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</si>
  <si>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</si>
  <si>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</si>
  <si>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</si>
  <si>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</si>
  <si>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</si>
  <si>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</si>
  <si>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</si>
  <si>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</si>
  <si>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</si>
  <si>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</si>
  <si>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</si>
  <si>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</si>
  <si>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</si>
  <si>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</si>
  <si>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</si>
  <si>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</si>
  <si>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</si>
  <si>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</si>
  <si>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</si>
  <si>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</si>
  <si>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</si>
  <si>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</si>
  <si>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</si>
  <si>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</si>
  <si>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</si>
  <si>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</si>
  <si>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</si>
  <si>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</si>
  <si>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</si>
  <si>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Przebudowa budynku na stołówkę przy Klubie Sportowym</t>
  </si>
  <si>
    <t>Budowa sieci kanalizacji sanitarnej i deszczowej Sępólno Krajeńskie - Kawle - etap III</t>
  </si>
  <si>
    <t>Budowa sieci kanalizacji sanitarnej i deszczowej Sępólno Krajeńskie - Kawle - etap IV</t>
  </si>
  <si>
    <t>Budowa sieci kanalizacji sanitarnej i deszczowej Sępólno Krajeńskie - Kawle - etap VI</t>
  </si>
  <si>
    <t>6620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</si>
  <si>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</si>
  <si>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</si>
  <si>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</si>
  <si>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</si>
  <si>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Starostwo Powiatowe w Sępólnie Kraj.</t>
  </si>
  <si>
    <t>Dofinasnowanie budowy ul. Wojska Polskiego w Sępólnie Kraj.</t>
  </si>
  <si>
    <t>Przewodniczący Rady Miejskiej</t>
  </si>
  <si>
    <t xml:space="preserve">    Tomasz Cyganek</t>
  </si>
  <si>
    <t>6230</t>
  </si>
  <si>
    <t xml:space="preserve">             Tomasz Cyganek</t>
  </si>
  <si>
    <t>do UCHWAŁY RM w Sępólnie Krajeńskim</t>
  </si>
  <si>
    <t>90015</t>
  </si>
  <si>
    <t>Budowa oświetlenia ulicznego</t>
  </si>
  <si>
    <t>Zakup placu zabaw do Przedszkola Nr 1</t>
  </si>
  <si>
    <t>01036</t>
  </si>
  <si>
    <t>6059</t>
  </si>
  <si>
    <t>Rozwój obszarów wiejskich - Remont kapitalny Wiejskiego Domu Kultury w Lutowie</t>
  </si>
  <si>
    <t>Nr IX / 60 /07 z dnia 28 czerwca 2007 roku</t>
  </si>
  <si>
    <t>Nr IX/60 /07 z dnia  28 czerwca 2007 roku</t>
  </si>
  <si>
    <t>Załącznik Nr 3a</t>
  </si>
  <si>
    <t>Załącznik Nr 3</t>
  </si>
  <si>
    <t>Urząd Miejski                    w Sępólnie Krajeńskim. Szacunkowy koszt zadania wynosi 125000 zł. Planuje się pozyskanie środków z programu "Odnowa wsi"</t>
  </si>
  <si>
    <t xml:space="preserve"> 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</si>
</sst>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8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0" fillId="0" borderId="1" xfId="0" applyNumberFormat="1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vertical="center"/>
    </xf>
    <xf numFmtId="4" fontId="0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N11" sqref="N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8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8">
      <c r="A2" s="3"/>
      <c r="B2" s="3"/>
      <c r="C2" s="3"/>
      <c r="D2" s="3"/>
      <c r="E2" s="3"/>
      <c r="F2" s="3"/>
      <c r="G2" s="3"/>
      <c r="H2" s="3"/>
      <c r="I2" s="3"/>
      <c r="J2" s="3"/>
      <c r="K2" s="31" t="s">
        <v>81</v>
      </c>
      <c r="L2" s="31"/>
      <c r="M2" s="3"/>
    </row>
    <row r="3" spans="1: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6" t="s">
        <v>71</v>
      </c>
      <c r="L3" s="16"/>
      <c r="M3" s="3"/>
    </row>
    <row r="4" spans="1:13" ht="10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17" t="s">
        <v>79</v>
      </c>
      <c r="L4" s="17"/>
      <c r="M4" s="3"/>
    </row>
    <row r="5" spans="1:13" s="6" customFormat="1" ht="19.5" customHeight="1">
      <c r="A5" s="26" t="s">
        <v>7</v>
      </c>
      <c r="B5" s="26" t="s">
        <v>0</v>
      </c>
      <c r="C5" s="26" t="s">
        <v>3</v>
      </c>
      <c r="D5" s="26" t="s">
        <v>16</v>
      </c>
      <c r="E5" s="27" t="s">
        <v>13</v>
      </c>
      <c r="F5" s="27" t="s">
        <v>15</v>
      </c>
      <c r="G5" s="33" t="s">
        <v>9</v>
      </c>
      <c r="H5" s="34"/>
      <c r="I5" s="34"/>
      <c r="J5" s="34"/>
      <c r="K5" s="34"/>
      <c r="L5" s="35"/>
      <c r="M5" s="28" t="s">
        <v>17</v>
      </c>
    </row>
    <row r="6" spans="1:13" s="6" customFormat="1" ht="19.5" customHeight="1">
      <c r="A6" s="26"/>
      <c r="B6" s="26"/>
      <c r="C6" s="26"/>
      <c r="D6" s="26"/>
      <c r="E6" s="27"/>
      <c r="F6" s="27"/>
      <c r="G6" s="27" t="s">
        <v>20</v>
      </c>
      <c r="H6" s="33" t="s">
        <v>22</v>
      </c>
      <c r="I6" s="36"/>
      <c r="J6" s="36"/>
      <c r="K6" s="36"/>
      <c r="L6" s="37"/>
      <c r="M6" s="29"/>
    </row>
    <row r="7" spans="1:13" s="6" customFormat="1" ht="29.25" customHeight="1">
      <c r="A7" s="26"/>
      <c r="B7" s="26"/>
      <c r="C7" s="26"/>
      <c r="D7" s="26"/>
      <c r="E7" s="27"/>
      <c r="F7" s="27"/>
      <c r="G7" s="27"/>
      <c r="H7" s="27" t="s">
        <v>18</v>
      </c>
      <c r="I7" s="27" t="s">
        <v>11</v>
      </c>
      <c r="J7" s="27" t="s">
        <v>12</v>
      </c>
      <c r="K7" s="8" t="s">
        <v>5</v>
      </c>
      <c r="L7" s="8" t="s">
        <v>6</v>
      </c>
      <c r="M7" s="29"/>
    </row>
    <row r="8" spans="1:13" s="6" customFormat="1" ht="19.5" customHeight="1">
      <c r="A8" s="26"/>
      <c r="B8" s="26"/>
      <c r="C8" s="26"/>
      <c r="D8" s="26"/>
      <c r="E8" s="27"/>
      <c r="F8" s="27"/>
      <c r="G8" s="27"/>
      <c r="H8" s="27"/>
      <c r="I8" s="27"/>
      <c r="J8" s="27"/>
      <c r="K8" s="11"/>
      <c r="L8" s="11"/>
      <c r="M8" s="29"/>
    </row>
    <row r="9" spans="1:13" s="6" customFormat="1" ht="19.5" customHeight="1">
      <c r="A9" s="26"/>
      <c r="B9" s="26"/>
      <c r="C9" s="26"/>
      <c r="D9" s="26"/>
      <c r="E9" s="27"/>
      <c r="F9" s="27"/>
      <c r="G9" s="27"/>
      <c r="H9" s="27"/>
      <c r="I9" s="27"/>
      <c r="J9" s="27"/>
      <c r="K9" s="10"/>
      <c r="L9" s="10"/>
      <c r="M9" s="30"/>
    </row>
    <row r="10" spans="1:13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  <c r="L10" s="5">
        <v>13</v>
      </c>
      <c r="M10" s="19">
        <v>14</v>
      </c>
    </row>
    <row r="11" spans="1:13" ht="40.5" customHeight="1">
      <c r="A11" s="55">
        <v>1</v>
      </c>
      <c r="B11" s="41" t="s">
        <v>23</v>
      </c>
      <c r="C11" s="41" t="s">
        <v>24</v>
      </c>
      <c r="D11" s="41" t="s">
        <v>25</v>
      </c>
      <c r="E11" s="20" t="s">
        <v>26</v>
      </c>
      <c r="F11" s="56">
        <v>507345</v>
      </c>
      <c r="G11" s="56">
        <v>374164</v>
      </c>
      <c r="H11" s="56">
        <v>374164</v>
      </c>
      <c r="I11" s="56">
        <v>0</v>
      </c>
      <c r="J11" s="56">
        <v>0</v>
      </c>
      <c r="K11" s="56">
        <v>0</v>
      </c>
      <c r="L11" s="56">
        <v>0</v>
      </c>
      <c r="M11" s="20" t="s">
        <v>55</v>
      </c>
    </row>
    <row r="12" spans="1:13" ht="38.25">
      <c r="A12" s="40">
        <v>2</v>
      </c>
      <c r="B12" s="41" t="s">
        <v>23</v>
      </c>
      <c r="C12" s="41" t="s">
        <v>24</v>
      </c>
      <c r="D12" s="41" t="s">
        <v>25</v>
      </c>
      <c r="E12" s="20" t="s">
        <v>27</v>
      </c>
      <c r="F12" s="43">
        <v>1500000</v>
      </c>
      <c r="G12" s="43">
        <f>390000-149800</f>
        <v>240200</v>
      </c>
      <c r="H12" s="43">
        <f>390000-149800</f>
        <v>240200</v>
      </c>
      <c r="I12" s="43">
        <v>0</v>
      </c>
      <c r="J12" s="43">
        <v>0</v>
      </c>
      <c r="K12" s="43">
        <v>555000</v>
      </c>
      <c r="L12" s="43">
        <v>555000</v>
      </c>
      <c r="M12" s="20" t="s">
        <v>55</v>
      </c>
    </row>
    <row r="13" spans="1:13" s="24" customFormat="1" ht="12.75">
      <c r="A13" s="46"/>
      <c r="B13" s="47" t="s">
        <v>23</v>
      </c>
      <c r="C13" s="47" t="s">
        <v>24</v>
      </c>
      <c r="D13" s="47"/>
      <c r="E13" s="23" t="s">
        <v>49</v>
      </c>
      <c r="F13" s="48">
        <f>SUM(F11:F12)</f>
        <v>2007345</v>
      </c>
      <c r="G13" s="48">
        <f aca="true" t="shared" si="0" ref="G13:L13">SUM(G11:G12)</f>
        <v>614364</v>
      </c>
      <c r="H13" s="48">
        <f t="shared" si="0"/>
        <v>614364</v>
      </c>
      <c r="I13" s="48">
        <f t="shared" si="0"/>
        <v>0</v>
      </c>
      <c r="J13" s="48">
        <f t="shared" si="0"/>
        <v>0</v>
      </c>
      <c r="K13" s="48">
        <f t="shared" si="0"/>
        <v>555000</v>
      </c>
      <c r="L13" s="48">
        <f t="shared" si="0"/>
        <v>555000</v>
      </c>
      <c r="M13" s="23"/>
    </row>
    <row r="14" spans="1:13" ht="38.25">
      <c r="A14" s="40">
        <v>3</v>
      </c>
      <c r="B14" s="41" t="s">
        <v>28</v>
      </c>
      <c r="C14" s="41" t="s">
        <v>29</v>
      </c>
      <c r="D14" s="41" t="s">
        <v>25</v>
      </c>
      <c r="E14" s="20" t="s">
        <v>30</v>
      </c>
      <c r="F14" s="43">
        <v>56678</v>
      </c>
      <c r="G14" s="43">
        <v>16678</v>
      </c>
      <c r="H14" s="43">
        <v>16678</v>
      </c>
      <c r="I14" s="43">
        <v>0</v>
      </c>
      <c r="J14" s="43">
        <v>0</v>
      </c>
      <c r="K14" s="43">
        <v>0</v>
      </c>
      <c r="L14" s="43">
        <v>0</v>
      </c>
      <c r="M14" s="20" t="s">
        <v>55</v>
      </c>
    </row>
    <row r="15" spans="1:13" ht="38.25">
      <c r="A15" s="40">
        <v>4</v>
      </c>
      <c r="B15" s="41" t="s">
        <v>28</v>
      </c>
      <c r="C15" s="41" t="s">
        <v>29</v>
      </c>
      <c r="D15" s="41" t="s">
        <v>25</v>
      </c>
      <c r="E15" s="20" t="s">
        <v>31</v>
      </c>
      <c r="F15" s="43">
        <f>164220+16840.12</f>
        <v>181060.12</v>
      </c>
      <c r="G15" s="43">
        <f>101220+16840.12</f>
        <v>118060.12</v>
      </c>
      <c r="H15" s="43">
        <f>101220+16840.12</f>
        <v>118060.12</v>
      </c>
      <c r="I15" s="43">
        <v>0</v>
      </c>
      <c r="J15" s="43">
        <v>0</v>
      </c>
      <c r="K15" s="43">
        <v>0</v>
      </c>
      <c r="L15" s="43">
        <v>0</v>
      </c>
      <c r="M15" s="20" t="s">
        <v>55</v>
      </c>
    </row>
    <row r="16" spans="1:13" s="24" customFormat="1" ht="12.75">
      <c r="A16" s="46"/>
      <c r="B16" s="47" t="s">
        <v>28</v>
      </c>
      <c r="C16" s="47" t="s">
        <v>29</v>
      </c>
      <c r="D16" s="47"/>
      <c r="E16" s="23" t="s">
        <v>49</v>
      </c>
      <c r="F16" s="48">
        <f aca="true" t="shared" si="1" ref="F16:L16">SUM(F14:F15)</f>
        <v>237738.12</v>
      </c>
      <c r="G16" s="48">
        <f t="shared" si="1"/>
        <v>134738.12</v>
      </c>
      <c r="H16" s="48">
        <f t="shared" si="1"/>
        <v>134738.12</v>
      </c>
      <c r="I16" s="48">
        <f t="shared" si="1"/>
        <v>0</v>
      </c>
      <c r="J16" s="48">
        <f t="shared" si="1"/>
        <v>0</v>
      </c>
      <c r="K16" s="48">
        <f t="shared" si="1"/>
        <v>0</v>
      </c>
      <c r="L16" s="48">
        <f t="shared" si="1"/>
        <v>0</v>
      </c>
      <c r="M16" s="23"/>
    </row>
    <row r="17" spans="1:13" s="12" customFormat="1" ht="38.25">
      <c r="A17" s="50">
        <v>5</v>
      </c>
      <c r="B17" s="51" t="s">
        <v>33</v>
      </c>
      <c r="C17" s="51" t="s">
        <v>34</v>
      </c>
      <c r="D17" s="51" t="s">
        <v>25</v>
      </c>
      <c r="E17" s="52" t="s">
        <v>35</v>
      </c>
      <c r="F17" s="53">
        <v>61000</v>
      </c>
      <c r="G17" s="53">
        <v>35000</v>
      </c>
      <c r="H17" s="53">
        <v>35000</v>
      </c>
      <c r="I17" s="53">
        <v>0</v>
      </c>
      <c r="J17" s="53">
        <v>0</v>
      </c>
      <c r="K17" s="53">
        <v>0</v>
      </c>
      <c r="L17" s="53">
        <v>0</v>
      </c>
      <c r="M17" s="21" t="s">
        <v>55</v>
      </c>
    </row>
    <row r="18" spans="1:13" s="12" customFormat="1" ht="38.25">
      <c r="A18" s="50">
        <v>6</v>
      </c>
      <c r="B18" s="51" t="s">
        <v>37</v>
      </c>
      <c r="C18" s="51" t="s">
        <v>38</v>
      </c>
      <c r="D18" s="51" t="s">
        <v>25</v>
      </c>
      <c r="E18" s="52" t="s">
        <v>39</v>
      </c>
      <c r="F18" s="53">
        <v>569119</v>
      </c>
      <c r="G18" s="53">
        <v>335011</v>
      </c>
      <c r="H18" s="53">
        <v>140294</v>
      </c>
      <c r="I18" s="53">
        <v>194717</v>
      </c>
      <c r="J18" s="53">
        <v>0</v>
      </c>
      <c r="K18" s="53">
        <v>0</v>
      </c>
      <c r="L18" s="53">
        <v>0</v>
      </c>
      <c r="M18" s="21" t="s">
        <v>55</v>
      </c>
    </row>
    <row r="19" spans="1:13" ht="63.75">
      <c r="A19" s="40">
        <v>7</v>
      </c>
      <c r="B19" s="41" t="s">
        <v>40</v>
      </c>
      <c r="C19" s="41" t="s">
        <v>41</v>
      </c>
      <c r="D19" s="41" t="s">
        <v>25</v>
      </c>
      <c r="E19" s="20" t="s">
        <v>42</v>
      </c>
      <c r="F19" s="43">
        <v>1707915.87</v>
      </c>
      <c r="G19" s="43">
        <f>837811.87-22673+100000</f>
        <v>915138.87</v>
      </c>
      <c r="H19" s="43">
        <f>837811.87-22673+100000</f>
        <v>915138.87</v>
      </c>
      <c r="I19" s="43">
        <v>0</v>
      </c>
      <c r="J19" s="43">
        <v>0</v>
      </c>
      <c r="K19" s="43">
        <v>0</v>
      </c>
      <c r="L19" s="43">
        <v>0</v>
      </c>
      <c r="M19" s="20" t="s">
        <v>55</v>
      </c>
    </row>
    <row r="20" spans="1:13" ht="76.5">
      <c r="A20" s="40">
        <v>8</v>
      </c>
      <c r="B20" s="41" t="s">
        <v>40</v>
      </c>
      <c r="C20" s="41" t="s">
        <v>41</v>
      </c>
      <c r="D20" s="41" t="s">
        <v>25</v>
      </c>
      <c r="E20" s="20" t="s">
        <v>57</v>
      </c>
      <c r="F20" s="43">
        <v>5342296</v>
      </c>
      <c r="G20" s="43">
        <v>0</v>
      </c>
      <c r="H20" s="43">
        <v>0</v>
      </c>
      <c r="I20" s="43">
        <v>0</v>
      </c>
      <c r="J20" s="43">
        <v>0</v>
      </c>
      <c r="K20" s="43">
        <v>801345</v>
      </c>
      <c r="L20" s="43">
        <v>0</v>
      </c>
      <c r="M20" s="20" t="s">
        <v>55</v>
      </c>
    </row>
    <row r="21" spans="1:13" ht="76.5">
      <c r="A21" s="40">
        <v>9</v>
      </c>
      <c r="B21" s="41" t="s">
        <v>40</v>
      </c>
      <c r="C21" s="41" t="s">
        <v>41</v>
      </c>
      <c r="D21" s="41" t="s">
        <v>25</v>
      </c>
      <c r="E21" s="20" t="s">
        <v>58</v>
      </c>
      <c r="F21" s="43">
        <v>3155333</v>
      </c>
      <c r="G21" s="43">
        <v>0</v>
      </c>
      <c r="H21" s="43">
        <v>0</v>
      </c>
      <c r="I21" s="43">
        <v>0</v>
      </c>
      <c r="J21" s="43">
        <v>0</v>
      </c>
      <c r="K21" s="43">
        <v>473300</v>
      </c>
      <c r="L21" s="43">
        <v>0</v>
      </c>
      <c r="M21" s="20" t="s">
        <v>55</v>
      </c>
    </row>
    <row r="22" spans="1:13" ht="76.5">
      <c r="A22" s="40">
        <v>10</v>
      </c>
      <c r="B22" s="41" t="s">
        <v>40</v>
      </c>
      <c r="C22" s="41" t="s">
        <v>41</v>
      </c>
      <c r="D22" s="41" t="s">
        <v>25</v>
      </c>
      <c r="E22" s="20" t="s">
        <v>59</v>
      </c>
      <c r="F22" s="43">
        <v>2709390</v>
      </c>
      <c r="G22" s="43">
        <v>0</v>
      </c>
      <c r="H22" s="43">
        <v>0</v>
      </c>
      <c r="I22" s="43">
        <v>0</v>
      </c>
      <c r="J22" s="43">
        <v>0</v>
      </c>
      <c r="K22" s="43">
        <v>406409</v>
      </c>
      <c r="L22" s="43">
        <v>0</v>
      </c>
      <c r="M22" s="20" t="s">
        <v>55</v>
      </c>
    </row>
    <row r="23" spans="1:13" ht="38.25">
      <c r="A23" s="40">
        <v>11</v>
      </c>
      <c r="B23" s="41" t="s">
        <v>40</v>
      </c>
      <c r="C23" s="41" t="s">
        <v>43</v>
      </c>
      <c r="D23" s="41" t="s">
        <v>25</v>
      </c>
      <c r="E23" s="20" t="s">
        <v>45</v>
      </c>
      <c r="F23" s="43">
        <v>285000</v>
      </c>
      <c r="G23" s="43">
        <f>140000+100000</f>
        <v>240000</v>
      </c>
      <c r="H23" s="43">
        <f>140000+100000</f>
        <v>240000</v>
      </c>
      <c r="I23" s="43">
        <v>0</v>
      </c>
      <c r="J23" s="43">
        <v>0</v>
      </c>
      <c r="K23" s="43">
        <v>0</v>
      </c>
      <c r="L23" s="43">
        <v>0</v>
      </c>
      <c r="M23" s="20" t="s">
        <v>55</v>
      </c>
    </row>
    <row r="24" spans="1:13" ht="38.25">
      <c r="A24" s="40">
        <v>12</v>
      </c>
      <c r="B24" s="41" t="s">
        <v>46</v>
      </c>
      <c r="C24" s="41" t="s">
        <v>47</v>
      </c>
      <c r="D24" s="41" t="s">
        <v>25</v>
      </c>
      <c r="E24" s="20" t="s">
        <v>48</v>
      </c>
      <c r="F24" s="43">
        <v>7500000</v>
      </c>
      <c r="G24" s="43">
        <v>500000</v>
      </c>
      <c r="H24" s="43">
        <v>500000</v>
      </c>
      <c r="I24" s="43">
        <v>0</v>
      </c>
      <c r="J24" s="43">
        <v>0</v>
      </c>
      <c r="K24" s="43">
        <v>3450000</v>
      </c>
      <c r="L24" s="43">
        <v>3450000</v>
      </c>
      <c r="M24" s="20" t="s">
        <v>55</v>
      </c>
    </row>
    <row r="25" spans="1:13" s="15" customFormat="1" ht="18" customHeight="1">
      <c r="A25" s="32" t="s">
        <v>14</v>
      </c>
      <c r="B25" s="32"/>
      <c r="C25" s="32"/>
      <c r="D25" s="32"/>
      <c r="E25" s="32"/>
      <c r="F25" s="9">
        <f aca="true" t="shared" si="2" ref="F25:L25">SUM(F11:F24)-F13-F16</f>
        <v>23575136.99</v>
      </c>
      <c r="G25" s="9">
        <f t="shared" si="2"/>
        <v>2774251.99</v>
      </c>
      <c r="H25" s="9">
        <f t="shared" si="2"/>
        <v>2579534.99</v>
      </c>
      <c r="I25" s="9">
        <f t="shared" si="2"/>
        <v>194717</v>
      </c>
      <c r="J25" s="9">
        <f t="shared" si="2"/>
        <v>0</v>
      </c>
      <c r="K25" s="9">
        <f t="shared" si="2"/>
        <v>5686054</v>
      </c>
      <c r="L25" s="9">
        <f t="shared" si="2"/>
        <v>4005000</v>
      </c>
      <c r="M25" s="7" t="s">
        <v>4</v>
      </c>
    </row>
    <row r="28" ht="12.75">
      <c r="J28" s="1" t="s">
        <v>67</v>
      </c>
    </row>
    <row r="30" ht="12.75">
      <c r="J30" s="1" t="s">
        <v>70</v>
      </c>
    </row>
  </sheetData>
  <mergeCells count="16">
    <mergeCell ref="A25:E25"/>
    <mergeCell ref="H7:H9"/>
    <mergeCell ref="I7:I9"/>
    <mergeCell ref="J7:J9"/>
    <mergeCell ref="D5:D9"/>
    <mergeCell ref="G5:L5"/>
    <mergeCell ref="H6:L6"/>
    <mergeCell ref="A1:M1"/>
    <mergeCell ref="A5:A9"/>
    <mergeCell ref="B5:B9"/>
    <mergeCell ref="C5:C9"/>
    <mergeCell ref="E5:E9"/>
    <mergeCell ref="G6:G9"/>
    <mergeCell ref="F5:F9"/>
    <mergeCell ref="M5:M9"/>
    <mergeCell ref="K2:L2"/>
  </mergeCells>
  <printOptions horizontalCentered="1"/>
  <pageMargins left="0.1968503937007874" right="0.15748031496062992" top="0.36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L12" sqref="L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9.7539062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2" width="16.75390625" style="1" customWidth="1"/>
    <col min="13" max="16384" width="9.125" style="1" customWidth="1"/>
  </cols>
  <sheetData>
    <row r="1" spans="1:12" ht="18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18"/>
    </row>
    <row r="2" spans="1:12" ht="18">
      <c r="A2" s="3"/>
      <c r="B2" s="3"/>
      <c r="C2" s="3"/>
      <c r="D2" s="3"/>
      <c r="E2" s="3"/>
      <c r="F2" s="3"/>
      <c r="G2" s="3"/>
      <c r="H2" s="3"/>
      <c r="I2" s="31" t="s">
        <v>80</v>
      </c>
      <c r="J2" s="31"/>
      <c r="K2" s="3"/>
      <c r="L2" s="3"/>
    </row>
    <row r="3" spans="1:12" ht="12" customHeight="1">
      <c r="A3" s="3"/>
      <c r="B3" s="3"/>
      <c r="C3" s="3"/>
      <c r="D3" s="3"/>
      <c r="E3" s="3"/>
      <c r="F3" s="3"/>
      <c r="G3" s="3"/>
      <c r="H3" s="3"/>
      <c r="I3" s="16" t="s">
        <v>71</v>
      </c>
      <c r="J3" s="16"/>
      <c r="K3" s="3"/>
      <c r="L3" s="3"/>
    </row>
    <row r="4" spans="1:12" ht="10.5" customHeight="1">
      <c r="A4" s="3"/>
      <c r="B4" s="3"/>
      <c r="C4" s="3"/>
      <c r="D4" s="3"/>
      <c r="E4" s="3"/>
      <c r="F4" s="3"/>
      <c r="G4" s="3"/>
      <c r="H4" s="3"/>
      <c r="I4" s="17" t="s">
        <v>78</v>
      </c>
      <c r="J4" s="17"/>
      <c r="K4" s="3"/>
      <c r="L4" s="2"/>
    </row>
    <row r="5" spans="1:11" s="6" customFormat="1" ht="19.5" customHeight="1">
      <c r="A5" s="26" t="s">
        <v>7</v>
      </c>
      <c r="B5" s="26" t="s">
        <v>0</v>
      </c>
      <c r="C5" s="26" t="s">
        <v>3</v>
      </c>
      <c r="D5" s="26" t="s">
        <v>16</v>
      </c>
      <c r="E5" s="27" t="s">
        <v>19</v>
      </c>
      <c r="F5" s="27" t="s">
        <v>15</v>
      </c>
      <c r="G5" s="33" t="s">
        <v>9</v>
      </c>
      <c r="H5" s="34"/>
      <c r="I5" s="34"/>
      <c r="J5" s="35"/>
      <c r="K5" s="28" t="s">
        <v>17</v>
      </c>
    </row>
    <row r="6" spans="1:11" s="6" customFormat="1" ht="19.5" customHeight="1">
      <c r="A6" s="26"/>
      <c r="B6" s="26"/>
      <c r="C6" s="26"/>
      <c r="D6" s="26"/>
      <c r="E6" s="27"/>
      <c r="F6" s="27"/>
      <c r="G6" s="27" t="s">
        <v>21</v>
      </c>
      <c r="H6" s="33" t="s">
        <v>22</v>
      </c>
      <c r="I6" s="34"/>
      <c r="J6" s="35"/>
      <c r="K6" s="38"/>
    </row>
    <row r="7" spans="1:11" s="6" customFormat="1" ht="29.25" customHeight="1">
      <c r="A7" s="26"/>
      <c r="B7" s="26"/>
      <c r="C7" s="26"/>
      <c r="D7" s="26"/>
      <c r="E7" s="27"/>
      <c r="F7" s="27"/>
      <c r="G7" s="27"/>
      <c r="H7" s="27" t="s">
        <v>18</v>
      </c>
      <c r="I7" s="27" t="s">
        <v>11</v>
      </c>
      <c r="J7" s="27" t="s">
        <v>12</v>
      </c>
      <c r="K7" s="38"/>
    </row>
    <row r="8" spans="1:11" s="6" customFormat="1" ht="19.5" customHeight="1">
      <c r="A8" s="26"/>
      <c r="B8" s="26"/>
      <c r="C8" s="26"/>
      <c r="D8" s="26"/>
      <c r="E8" s="27"/>
      <c r="F8" s="27"/>
      <c r="G8" s="27"/>
      <c r="H8" s="27"/>
      <c r="I8" s="27"/>
      <c r="J8" s="27"/>
      <c r="K8" s="38"/>
    </row>
    <row r="9" spans="1:11" s="6" customFormat="1" ht="11.25" customHeight="1">
      <c r="A9" s="26"/>
      <c r="B9" s="26"/>
      <c r="C9" s="26"/>
      <c r="D9" s="26"/>
      <c r="E9" s="27"/>
      <c r="F9" s="27"/>
      <c r="G9" s="27"/>
      <c r="H9" s="27"/>
      <c r="I9" s="27"/>
      <c r="J9" s="27"/>
      <c r="K9" s="39"/>
    </row>
    <row r="10" spans="1:11" ht="7.5" customHeight="1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11</v>
      </c>
      <c r="K10" s="5">
        <v>12</v>
      </c>
    </row>
    <row r="11" spans="1:11" ht="39" customHeight="1">
      <c r="A11" s="40" t="s">
        <v>1</v>
      </c>
      <c r="B11" s="41" t="s">
        <v>23</v>
      </c>
      <c r="C11" s="41" t="s">
        <v>24</v>
      </c>
      <c r="D11" s="41" t="s">
        <v>25</v>
      </c>
      <c r="E11" s="42" t="s">
        <v>26</v>
      </c>
      <c r="F11" s="43">
        <v>507345</v>
      </c>
      <c r="G11" s="43">
        <v>374164</v>
      </c>
      <c r="H11" s="43">
        <v>374164</v>
      </c>
      <c r="I11" s="44">
        <v>0</v>
      </c>
      <c r="J11" s="43">
        <v>0</v>
      </c>
      <c r="K11" s="45" t="s">
        <v>55</v>
      </c>
    </row>
    <row r="12" spans="1:11" ht="36" customHeight="1">
      <c r="A12" s="40" t="s">
        <v>2</v>
      </c>
      <c r="B12" s="41" t="s">
        <v>23</v>
      </c>
      <c r="C12" s="41" t="s">
        <v>24</v>
      </c>
      <c r="D12" s="41" t="s">
        <v>25</v>
      </c>
      <c r="E12" s="20" t="s">
        <v>27</v>
      </c>
      <c r="F12" s="43">
        <v>1500000</v>
      </c>
      <c r="G12" s="43">
        <v>240200</v>
      </c>
      <c r="H12" s="43">
        <v>240200</v>
      </c>
      <c r="I12" s="44">
        <v>0</v>
      </c>
      <c r="J12" s="43">
        <v>0</v>
      </c>
      <c r="K12" s="45" t="s">
        <v>55</v>
      </c>
    </row>
    <row r="13" spans="1:11" s="4" customFormat="1" ht="12.75">
      <c r="A13" s="46"/>
      <c r="B13" s="47" t="s">
        <v>23</v>
      </c>
      <c r="C13" s="47" t="s">
        <v>24</v>
      </c>
      <c r="D13" s="47"/>
      <c r="E13" s="23" t="s">
        <v>49</v>
      </c>
      <c r="F13" s="48">
        <f>SUM(F11:F12)</f>
        <v>2007345</v>
      </c>
      <c r="G13" s="48">
        <f>SUM(G11:G12)</f>
        <v>614364</v>
      </c>
      <c r="H13" s="48">
        <f>SUM(H11:H12)</f>
        <v>614364</v>
      </c>
      <c r="I13" s="48">
        <f>SUM(I11:I12)</f>
        <v>0</v>
      </c>
      <c r="J13" s="48">
        <f>SUM(J11:J12)</f>
        <v>0</v>
      </c>
      <c r="K13" s="49"/>
    </row>
    <row r="14" spans="1:11" s="12" customFormat="1" ht="84" customHeight="1">
      <c r="A14" s="50">
        <v>3</v>
      </c>
      <c r="B14" s="51" t="s">
        <v>23</v>
      </c>
      <c r="C14" s="51" t="s">
        <v>75</v>
      </c>
      <c r="D14" s="51" t="s">
        <v>76</v>
      </c>
      <c r="E14" s="52" t="s">
        <v>77</v>
      </c>
      <c r="F14" s="53">
        <v>25000</v>
      </c>
      <c r="G14" s="53">
        <v>25000</v>
      </c>
      <c r="H14" s="53">
        <v>25000</v>
      </c>
      <c r="I14" s="53">
        <v>0</v>
      </c>
      <c r="J14" s="53">
        <v>0</v>
      </c>
      <c r="K14" s="45" t="s">
        <v>82</v>
      </c>
    </row>
    <row r="15" spans="1:11" ht="25.5">
      <c r="A15" s="40">
        <v>4</v>
      </c>
      <c r="B15" s="41" t="s">
        <v>28</v>
      </c>
      <c r="C15" s="41" t="s">
        <v>29</v>
      </c>
      <c r="D15" s="41" t="s">
        <v>25</v>
      </c>
      <c r="E15" s="20" t="s">
        <v>30</v>
      </c>
      <c r="F15" s="43">
        <v>56678</v>
      </c>
      <c r="G15" s="43">
        <v>16678</v>
      </c>
      <c r="H15" s="43">
        <v>16678</v>
      </c>
      <c r="I15" s="44">
        <v>0</v>
      </c>
      <c r="J15" s="43">
        <v>0</v>
      </c>
      <c r="K15" s="45" t="s">
        <v>55</v>
      </c>
    </row>
    <row r="16" spans="1:11" ht="38.25" customHeight="1">
      <c r="A16" s="40">
        <v>5</v>
      </c>
      <c r="B16" s="41" t="s">
        <v>28</v>
      </c>
      <c r="C16" s="41" t="s">
        <v>29</v>
      </c>
      <c r="D16" s="41" t="s">
        <v>25</v>
      </c>
      <c r="E16" s="20" t="s">
        <v>31</v>
      </c>
      <c r="F16" s="43">
        <f>164220+16840.12</f>
        <v>181060.12</v>
      </c>
      <c r="G16" s="43">
        <v>118060.12</v>
      </c>
      <c r="H16" s="43">
        <v>118060.12</v>
      </c>
      <c r="I16" s="44">
        <v>0</v>
      </c>
      <c r="J16" s="43">
        <v>0</v>
      </c>
      <c r="K16" s="45" t="s">
        <v>55</v>
      </c>
    </row>
    <row r="17" spans="1:11" ht="36" customHeight="1">
      <c r="A17" s="40">
        <v>6</v>
      </c>
      <c r="B17" s="41" t="s">
        <v>28</v>
      </c>
      <c r="C17" s="41" t="s">
        <v>29</v>
      </c>
      <c r="D17" s="41" t="s">
        <v>25</v>
      </c>
      <c r="E17" s="20" t="s">
        <v>32</v>
      </c>
      <c r="F17" s="43">
        <f>910000+2200</f>
        <v>912200</v>
      </c>
      <c r="G17" s="43">
        <v>912200</v>
      </c>
      <c r="H17" s="43">
        <v>912200</v>
      </c>
      <c r="I17" s="44">
        <v>0</v>
      </c>
      <c r="J17" s="43">
        <v>0</v>
      </c>
      <c r="K17" s="45" t="s">
        <v>55</v>
      </c>
    </row>
    <row r="18" spans="1:11" ht="38.25">
      <c r="A18" s="40">
        <v>7</v>
      </c>
      <c r="B18" s="41" t="s">
        <v>28</v>
      </c>
      <c r="C18" s="41" t="s">
        <v>29</v>
      </c>
      <c r="D18" s="41" t="s">
        <v>60</v>
      </c>
      <c r="E18" s="20" t="s">
        <v>66</v>
      </c>
      <c r="F18" s="43">
        <v>70000</v>
      </c>
      <c r="G18" s="43">
        <v>70000</v>
      </c>
      <c r="H18" s="43">
        <v>70000</v>
      </c>
      <c r="I18" s="44">
        <v>0</v>
      </c>
      <c r="J18" s="43">
        <v>0</v>
      </c>
      <c r="K18" s="45" t="s">
        <v>65</v>
      </c>
    </row>
    <row r="19" spans="1:11" s="4" customFormat="1" ht="12.75">
      <c r="A19" s="46"/>
      <c r="B19" s="47" t="s">
        <v>28</v>
      </c>
      <c r="C19" s="47" t="s">
        <v>29</v>
      </c>
      <c r="D19" s="54"/>
      <c r="E19" s="47" t="s">
        <v>83</v>
      </c>
      <c r="F19" s="48">
        <f>SUM(F15:F18)</f>
        <v>1219938.12</v>
      </c>
      <c r="G19" s="48">
        <f>SUM(G15:G18)</f>
        <v>1116938.12</v>
      </c>
      <c r="H19" s="48">
        <f>SUM(H15:H18)</f>
        <v>1116938.12</v>
      </c>
      <c r="I19" s="48">
        <f>SUM(I15:I18)</f>
        <v>0</v>
      </c>
      <c r="J19" s="48">
        <f>SUM(J15:J18)</f>
        <v>0</v>
      </c>
      <c r="K19" s="49"/>
    </row>
    <row r="20" spans="1:11" ht="25.5">
      <c r="A20" s="40">
        <v>8</v>
      </c>
      <c r="B20" s="41" t="s">
        <v>33</v>
      </c>
      <c r="C20" s="41" t="s">
        <v>34</v>
      </c>
      <c r="D20" s="41" t="s">
        <v>25</v>
      </c>
      <c r="E20" s="20" t="s">
        <v>35</v>
      </c>
      <c r="F20" s="43">
        <v>61000</v>
      </c>
      <c r="G20" s="43">
        <v>35000</v>
      </c>
      <c r="H20" s="43">
        <v>35000</v>
      </c>
      <c r="I20" s="44">
        <v>0</v>
      </c>
      <c r="J20" s="43">
        <v>0</v>
      </c>
      <c r="K20" s="45" t="s">
        <v>55</v>
      </c>
    </row>
    <row r="21" spans="1:11" ht="35.25" customHeight="1">
      <c r="A21" s="40">
        <v>9</v>
      </c>
      <c r="B21" s="41" t="s">
        <v>53</v>
      </c>
      <c r="C21" s="41" t="s">
        <v>36</v>
      </c>
      <c r="D21" s="41" t="s">
        <v>54</v>
      </c>
      <c r="E21" s="20" t="s">
        <v>52</v>
      </c>
      <c r="F21" s="43">
        <v>147500</v>
      </c>
      <c r="G21" s="43">
        <v>147500</v>
      </c>
      <c r="H21" s="43">
        <v>147500</v>
      </c>
      <c r="I21" s="44">
        <v>0</v>
      </c>
      <c r="J21" s="43">
        <v>0</v>
      </c>
      <c r="K21" s="45" t="s">
        <v>55</v>
      </c>
    </row>
    <row r="22" spans="1:11" ht="41.25" customHeight="1">
      <c r="A22" s="40">
        <v>10</v>
      </c>
      <c r="B22" s="41" t="s">
        <v>37</v>
      </c>
      <c r="C22" s="41" t="s">
        <v>38</v>
      </c>
      <c r="D22" s="41" t="s">
        <v>25</v>
      </c>
      <c r="E22" s="20" t="s">
        <v>39</v>
      </c>
      <c r="F22" s="43">
        <v>569119</v>
      </c>
      <c r="G22" s="43">
        <v>335011</v>
      </c>
      <c r="H22" s="43">
        <v>140294</v>
      </c>
      <c r="I22" s="43">
        <v>194717</v>
      </c>
      <c r="J22" s="43">
        <v>0</v>
      </c>
      <c r="K22" s="45" t="s">
        <v>55</v>
      </c>
    </row>
    <row r="23" spans="1:11" ht="40.5" customHeight="1">
      <c r="A23" s="40">
        <v>11</v>
      </c>
      <c r="B23" s="41" t="s">
        <v>37</v>
      </c>
      <c r="C23" s="41" t="s">
        <v>38</v>
      </c>
      <c r="D23" s="41" t="s">
        <v>25</v>
      </c>
      <c r="E23" s="20" t="s">
        <v>61</v>
      </c>
      <c r="F23" s="43">
        <f>25000+35000+12000</f>
        <v>72000</v>
      </c>
      <c r="G23" s="43">
        <v>72000</v>
      </c>
      <c r="H23" s="43">
        <v>72000</v>
      </c>
      <c r="I23" s="44">
        <v>0</v>
      </c>
      <c r="J23" s="43">
        <v>0</v>
      </c>
      <c r="K23" s="45" t="s">
        <v>55</v>
      </c>
    </row>
    <row r="24" spans="1:11" ht="38.25">
      <c r="A24" s="40">
        <v>12</v>
      </c>
      <c r="B24" s="41" t="s">
        <v>37</v>
      </c>
      <c r="C24" s="41" t="s">
        <v>38</v>
      </c>
      <c r="D24" s="41" t="s">
        <v>25</v>
      </c>
      <c r="E24" s="20" t="s">
        <v>62</v>
      </c>
      <c r="F24" s="43">
        <v>34000</v>
      </c>
      <c r="G24" s="43">
        <v>34000</v>
      </c>
      <c r="H24" s="43">
        <v>34000</v>
      </c>
      <c r="I24" s="44">
        <v>0</v>
      </c>
      <c r="J24" s="43">
        <v>0</v>
      </c>
      <c r="K24" s="45" t="s">
        <v>55</v>
      </c>
    </row>
    <row r="25" spans="1:11" s="22" customFormat="1" ht="12.75">
      <c r="A25" s="46"/>
      <c r="B25" s="47" t="s">
        <v>37</v>
      </c>
      <c r="C25" s="47" t="s">
        <v>38</v>
      </c>
      <c r="D25" s="47"/>
      <c r="E25" s="23" t="s">
        <v>49</v>
      </c>
      <c r="F25" s="48">
        <f>SUM(F20:F24)</f>
        <v>883619</v>
      </c>
      <c r="G25" s="48">
        <f>SUM(G20:G24)</f>
        <v>623511</v>
      </c>
      <c r="H25" s="48">
        <f>SUM(H20:H24)</f>
        <v>428794</v>
      </c>
      <c r="I25" s="48">
        <f>SUM(I20:I24)</f>
        <v>194717</v>
      </c>
      <c r="J25" s="48">
        <f>SUM(J20:J24)</f>
        <v>0</v>
      </c>
      <c r="K25" s="49"/>
    </row>
    <row r="26" spans="1:11" ht="38.25">
      <c r="A26" s="40">
        <v>13</v>
      </c>
      <c r="B26" s="41" t="s">
        <v>37</v>
      </c>
      <c r="C26" s="41" t="s">
        <v>63</v>
      </c>
      <c r="D26" s="41" t="s">
        <v>25</v>
      </c>
      <c r="E26" s="20" t="s">
        <v>64</v>
      </c>
      <c r="F26" s="43">
        <f>6000+6500</f>
        <v>12500</v>
      </c>
      <c r="G26" s="43">
        <f>6000+6500</f>
        <v>12500</v>
      </c>
      <c r="H26" s="43">
        <f>6000+6500</f>
        <v>12500</v>
      </c>
      <c r="I26" s="44">
        <v>0</v>
      </c>
      <c r="J26" s="43">
        <v>0</v>
      </c>
      <c r="K26" s="45" t="s">
        <v>55</v>
      </c>
    </row>
    <row r="27" spans="1:11" ht="25.5">
      <c r="A27" s="40">
        <v>14</v>
      </c>
      <c r="B27" s="41" t="s">
        <v>37</v>
      </c>
      <c r="C27" s="41" t="s">
        <v>63</v>
      </c>
      <c r="D27" s="41" t="s">
        <v>54</v>
      </c>
      <c r="E27" s="20" t="s">
        <v>74</v>
      </c>
      <c r="F27" s="43">
        <f>6000</f>
        <v>6000</v>
      </c>
      <c r="G27" s="43">
        <f>6000</f>
        <v>6000</v>
      </c>
      <c r="H27" s="43">
        <f>6000</f>
        <v>6000</v>
      </c>
      <c r="I27" s="44">
        <v>0</v>
      </c>
      <c r="J27" s="43">
        <v>0</v>
      </c>
      <c r="K27" s="45" t="s">
        <v>55</v>
      </c>
    </row>
    <row r="28" spans="1:11" s="22" customFormat="1" ht="12.75">
      <c r="A28" s="46"/>
      <c r="B28" s="47" t="s">
        <v>37</v>
      </c>
      <c r="C28" s="47" t="s">
        <v>63</v>
      </c>
      <c r="D28" s="47"/>
      <c r="E28" s="23" t="s">
        <v>49</v>
      </c>
      <c r="F28" s="48">
        <f>SUM(F26:F27)</f>
        <v>18500</v>
      </c>
      <c r="G28" s="48">
        <f>SUM(G26:G27)</f>
        <v>18500</v>
      </c>
      <c r="H28" s="48">
        <f>SUM(H26:H27)</f>
        <v>18500</v>
      </c>
      <c r="I28" s="48">
        <f>SUM(I26:I27)</f>
        <v>0</v>
      </c>
      <c r="J28" s="48">
        <f>SUM(J26:J27)</f>
        <v>0</v>
      </c>
      <c r="K28" s="49"/>
    </row>
    <row r="29" spans="1:11" ht="38.25">
      <c r="A29" s="40">
        <v>15</v>
      </c>
      <c r="B29" s="41" t="s">
        <v>40</v>
      </c>
      <c r="C29" s="41" t="s">
        <v>41</v>
      </c>
      <c r="D29" s="41" t="s">
        <v>25</v>
      </c>
      <c r="E29" s="20" t="s">
        <v>42</v>
      </c>
      <c r="F29" s="43">
        <v>1707915.87</v>
      </c>
      <c r="G29" s="43">
        <f>837811.87-22673+100000</f>
        <v>915138.87</v>
      </c>
      <c r="H29" s="43">
        <f>837811.87-22673+100000</f>
        <v>915138.87</v>
      </c>
      <c r="I29" s="44">
        <v>0</v>
      </c>
      <c r="J29" s="43">
        <v>0</v>
      </c>
      <c r="K29" s="45" t="s">
        <v>55</v>
      </c>
    </row>
    <row r="30" spans="1:11" ht="22.5">
      <c r="A30" s="40">
        <v>16</v>
      </c>
      <c r="B30" s="41" t="s">
        <v>40</v>
      </c>
      <c r="C30" s="41" t="s">
        <v>72</v>
      </c>
      <c r="D30" s="41" t="s">
        <v>25</v>
      </c>
      <c r="E30" s="20" t="s">
        <v>73</v>
      </c>
      <c r="F30" s="43">
        <v>50000</v>
      </c>
      <c r="G30" s="43">
        <v>50000</v>
      </c>
      <c r="H30" s="43">
        <v>50000</v>
      </c>
      <c r="I30" s="44">
        <v>0</v>
      </c>
      <c r="J30" s="43">
        <v>0</v>
      </c>
      <c r="K30" s="45" t="s">
        <v>55</v>
      </c>
    </row>
    <row r="31" spans="1:12" ht="25.5">
      <c r="A31" s="40">
        <v>17</v>
      </c>
      <c r="B31" s="41" t="s">
        <v>40</v>
      </c>
      <c r="C31" s="41" t="s">
        <v>43</v>
      </c>
      <c r="D31" s="41" t="s">
        <v>25</v>
      </c>
      <c r="E31" s="20" t="s">
        <v>44</v>
      </c>
      <c r="F31" s="43">
        <v>90000</v>
      </c>
      <c r="G31" s="43">
        <v>90000</v>
      </c>
      <c r="H31" s="43">
        <v>90000</v>
      </c>
      <c r="I31" s="44">
        <v>0</v>
      </c>
      <c r="J31" s="43">
        <v>0</v>
      </c>
      <c r="K31" s="45" t="s">
        <v>55</v>
      </c>
      <c r="L31" s="13"/>
    </row>
    <row r="32" spans="1:11" ht="25.5">
      <c r="A32" s="40">
        <v>18</v>
      </c>
      <c r="B32" s="41" t="s">
        <v>40</v>
      </c>
      <c r="C32" s="41" t="s">
        <v>43</v>
      </c>
      <c r="D32" s="41" t="s">
        <v>25</v>
      </c>
      <c r="E32" s="20" t="s">
        <v>45</v>
      </c>
      <c r="F32" s="43">
        <v>285000</v>
      </c>
      <c r="G32" s="43">
        <f>140000+100000</f>
        <v>240000</v>
      </c>
      <c r="H32" s="43">
        <f>140000+100000</f>
        <v>240000</v>
      </c>
      <c r="I32" s="44">
        <v>0</v>
      </c>
      <c r="J32" s="43">
        <v>0</v>
      </c>
      <c r="K32" s="45" t="s">
        <v>55</v>
      </c>
    </row>
    <row r="33" spans="1:11" ht="25.5">
      <c r="A33" s="40">
        <v>19</v>
      </c>
      <c r="B33" s="41" t="s">
        <v>40</v>
      </c>
      <c r="C33" s="41" t="s">
        <v>43</v>
      </c>
      <c r="D33" s="41" t="s">
        <v>25</v>
      </c>
      <c r="E33" s="20" t="s">
        <v>51</v>
      </c>
      <c r="F33" s="43">
        <v>200000</v>
      </c>
      <c r="G33" s="43">
        <v>200000</v>
      </c>
      <c r="H33" s="43">
        <v>200000</v>
      </c>
      <c r="I33" s="44">
        <v>0</v>
      </c>
      <c r="J33" s="43">
        <v>0</v>
      </c>
      <c r="K33" s="45" t="s">
        <v>55</v>
      </c>
    </row>
    <row r="34" spans="1:11" ht="25.5">
      <c r="A34" s="40">
        <v>20</v>
      </c>
      <c r="B34" s="41" t="s">
        <v>40</v>
      </c>
      <c r="C34" s="41" t="s">
        <v>43</v>
      </c>
      <c r="D34" s="41" t="s">
        <v>25</v>
      </c>
      <c r="E34" s="20" t="s">
        <v>50</v>
      </c>
      <c r="F34" s="43">
        <v>50000</v>
      </c>
      <c r="G34" s="43">
        <v>50000</v>
      </c>
      <c r="H34" s="43">
        <v>50000</v>
      </c>
      <c r="I34" s="44">
        <v>0</v>
      </c>
      <c r="J34" s="43">
        <v>0</v>
      </c>
      <c r="K34" s="45" t="s">
        <v>55</v>
      </c>
    </row>
    <row r="35" spans="1:11" s="4" customFormat="1" ht="12.75">
      <c r="A35" s="46"/>
      <c r="B35" s="47" t="s">
        <v>40</v>
      </c>
      <c r="C35" s="47" t="s">
        <v>43</v>
      </c>
      <c r="D35" s="47"/>
      <c r="E35" s="23" t="s">
        <v>49</v>
      </c>
      <c r="F35" s="48">
        <f>SUM(F31:F34)</f>
        <v>625000</v>
      </c>
      <c r="G35" s="48">
        <f>SUM(G31:G34)</f>
        <v>580000</v>
      </c>
      <c r="H35" s="48">
        <f>SUM(H31:H34)</f>
        <v>580000</v>
      </c>
      <c r="I35" s="48">
        <f>SUM(I31:I34)</f>
        <v>0</v>
      </c>
      <c r="J35" s="48">
        <f>SUM(J31:J34)</f>
        <v>0</v>
      </c>
      <c r="K35" s="49"/>
    </row>
    <row r="36" spans="1:11" ht="36" customHeight="1">
      <c r="A36" s="40">
        <v>21</v>
      </c>
      <c r="B36" s="41" t="s">
        <v>46</v>
      </c>
      <c r="C36" s="41" t="s">
        <v>47</v>
      </c>
      <c r="D36" s="41" t="s">
        <v>25</v>
      </c>
      <c r="E36" s="20" t="s">
        <v>48</v>
      </c>
      <c r="F36" s="43">
        <v>7500000</v>
      </c>
      <c r="G36" s="43">
        <v>500000</v>
      </c>
      <c r="H36" s="43">
        <v>500000</v>
      </c>
      <c r="I36" s="44">
        <v>0</v>
      </c>
      <c r="J36" s="43">
        <v>0</v>
      </c>
      <c r="K36" s="45" t="s">
        <v>55</v>
      </c>
    </row>
    <row r="37" spans="1:11" ht="25.5">
      <c r="A37" s="40">
        <v>22</v>
      </c>
      <c r="B37" s="41" t="s">
        <v>46</v>
      </c>
      <c r="C37" s="41" t="s">
        <v>47</v>
      </c>
      <c r="D37" s="41" t="s">
        <v>69</v>
      </c>
      <c r="E37" s="20" t="s">
        <v>56</v>
      </c>
      <c r="F37" s="43">
        <v>100000</v>
      </c>
      <c r="G37" s="43">
        <v>100000</v>
      </c>
      <c r="H37" s="43">
        <v>100000</v>
      </c>
      <c r="I37" s="44">
        <v>0</v>
      </c>
      <c r="J37" s="43">
        <v>0</v>
      </c>
      <c r="K37" s="45" t="s">
        <v>55</v>
      </c>
    </row>
    <row r="38" spans="1:11" ht="12.75">
      <c r="A38" s="32" t="s">
        <v>14</v>
      </c>
      <c r="B38" s="32"/>
      <c r="C38" s="32"/>
      <c r="D38" s="32"/>
      <c r="E38" s="32"/>
      <c r="F38" s="9">
        <f>SUM(F11:F37)-F13-F19-F35-F25-F28</f>
        <v>14137317.989999998</v>
      </c>
      <c r="G38" s="9">
        <f>SUM(G11:G37)-G13-G19-G35-G25-G28</f>
        <v>4543451.99</v>
      </c>
      <c r="H38" s="9">
        <f>SUM(H11:H37)-H13-H19-H35-H25-H28</f>
        <v>4348734.99</v>
      </c>
      <c r="I38" s="9">
        <f>SUM(I11:I37)-I13-I19-I35-I25-I28</f>
        <v>194717</v>
      </c>
      <c r="J38" s="9">
        <v>0</v>
      </c>
      <c r="K38" s="7" t="s">
        <v>4</v>
      </c>
    </row>
    <row r="39" ht="14.25" customHeight="1"/>
    <row r="40" ht="12.75">
      <c r="I40" s="1" t="s">
        <v>67</v>
      </c>
    </row>
    <row r="41" ht="8.25" customHeight="1"/>
    <row r="42" ht="13.5" customHeight="1">
      <c r="I42" s="14" t="s">
        <v>68</v>
      </c>
    </row>
    <row r="43" ht="2.25" customHeight="1"/>
  </sheetData>
  <mergeCells count="16">
    <mergeCell ref="A38:E38"/>
    <mergeCell ref="A5:A9"/>
    <mergeCell ref="B5:B9"/>
    <mergeCell ref="C5:C9"/>
    <mergeCell ref="E5:E9"/>
    <mergeCell ref="D5:D9"/>
    <mergeCell ref="A1:K1"/>
    <mergeCell ref="H7:H9"/>
    <mergeCell ref="K5:K9"/>
    <mergeCell ref="G5:J5"/>
    <mergeCell ref="H6:J6"/>
    <mergeCell ref="I7:I9"/>
    <mergeCell ref="J7:J9"/>
    <mergeCell ref="I2:J2"/>
    <mergeCell ref="G6:G9"/>
    <mergeCell ref="F5:F9"/>
  </mergeCells>
  <printOptions horizontalCentered="1"/>
  <pageMargins left="0.5" right="0.3937007874015748" top="0.34" bottom="0.17" header="0.31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2007-07-04T06:04:33Z</cp:lastPrinted>
  <dcterms:created xsi:type="dcterms:W3CDTF">1998-12-09T13:02:10Z</dcterms:created>
  <dcterms:modified xsi:type="dcterms:W3CDTF">2007-07-04T06:26:31Z</dcterms:modified>
  <cp:category/>
  <cp:version/>
  <cp:contentType/>
  <cp:contentStatus/>
</cp:coreProperties>
</file>