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'Wydatki'!$A$1:$G$76</definedName>
    <definedName name="_xlnm.Print_Area" localSheetId="2">'Zlec.plan doch.'!#REF!</definedName>
  </definedNames>
  <calcPr fullCalcOnLoad="1"/>
</workbook>
</file>

<file path=xl/sharedStrings.xml><?xml version="1.0" encoding="utf-8"?>
<sst xmlns="http://schemas.openxmlformats.org/spreadsheetml/2006/main" count="142" uniqueCount="95">
  <si>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</si>
  <si>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</si>
  <si>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</si>
  <si>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</si>
  <si>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</si>
  <si>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</si>
  <si>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</si>
  <si>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</si>
  <si>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</si>
  <si>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</si>
  <si>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</si>
  <si>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</si>
  <si>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</si>
  <si>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</si>
  <si>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</si>
  <si>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Edward Stachowicz</t>
  </si>
  <si>
    <t>4210</t>
  </si>
  <si>
    <t>Zakup usług pozostałych</t>
  </si>
  <si>
    <t>4300</t>
  </si>
  <si>
    <t>6050</t>
  </si>
  <si>
    <t>DZIAŁ 900</t>
  </si>
  <si>
    <t>GOSPODARKA KOMUNALNA I OCHRONA ŚRODOWISKA</t>
  </si>
  <si>
    <t xml:space="preserve">Zmiany w planie dochodów budżetowych na 2006 rok </t>
  </si>
  <si>
    <t>Wydatki inwestycyjne jednostek budżetowych</t>
  </si>
  <si>
    <t>Zmiany w planie wydatków  budżetowych na 2006 rok.</t>
  </si>
  <si>
    <t>DZIAŁ  854</t>
  </si>
  <si>
    <t>EDUKACYJNA OPIEKA WYCHOWAWCZA</t>
  </si>
  <si>
    <t>2030</t>
  </si>
  <si>
    <t>Dotacje celowe otrzymane z budżetu państwa na realizację własnych zadań bieżących gmin(związków gmin)</t>
  </si>
  <si>
    <t>DZIAŁ 854</t>
  </si>
  <si>
    <t>Pozostała działalność</t>
  </si>
  <si>
    <t>Składki na Fundusz Pracy</t>
  </si>
  <si>
    <t>4270</t>
  </si>
  <si>
    <t>Zakup usług remontowych</t>
  </si>
  <si>
    <t>Wynagrodzenia bezosobowe</t>
  </si>
  <si>
    <t>DZIAŁ 801</t>
  </si>
  <si>
    <t>OŚWIATA I WYCHOWANIE</t>
  </si>
  <si>
    <t>Szkoły podstawowe</t>
  </si>
  <si>
    <t>Zakup materałów i wyposażenia</t>
  </si>
  <si>
    <t>4260</t>
  </si>
  <si>
    <t>Składki na ubezpieczenie społeczne</t>
  </si>
  <si>
    <t>Zakup energii</t>
  </si>
  <si>
    <t>85415</t>
  </si>
  <si>
    <t>Pomoc materialna dla uczniów</t>
  </si>
  <si>
    <t>80101</t>
  </si>
  <si>
    <t>0750</t>
  </si>
  <si>
    <t>Dochody z najmu dzierżawy skladników majatkowych Skarbu Państwa, jednostek samorzadu terytorialnego lub innych jednostek zaliczanych do sektora finansów publicznych oraz innych umów o podobnym charakterze</t>
  </si>
  <si>
    <t>DZIAŁ 010</t>
  </si>
  <si>
    <t>ROLNICTWO I ŁOWIECTWO</t>
  </si>
  <si>
    <t>01010</t>
  </si>
  <si>
    <t>Infrastruktura wodociągowa i sanitacyjna wsi</t>
  </si>
  <si>
    <t>DZIAŁ 754</t>
  </si>
  <si>
    <t>BEZPIECZEŃSTWO PUBLICZNE I OCHRONA PRZECIWPOŻAROWA</t>
  </si>
  <si>
    <t>75414</t>
  </si>
  <si>
    <t>Obrona cywilna</t>
  </si>
  <si>
    <t>DZIAŁ 757</t>
  </si>
  <si>
    <t>OBSŁUGA DŁUGU PUBLICZNEGO</t>
  </si>
  <si>
    <t>75704</t>
  </si>
  <si>
    <t>Rozliczenia z tytułu poręczeń i gwarancji udzielonych przez Skarb Państwa lub jednostke samorzadu terytorialnego</t>
  </si>
  <si>
    <t>8020</t>
  </si>
  <si>
    <t>Wynagrodzenia osobowe pracowników</t>
  </si>
  <si>
    <t xml:space="preserve"> Dodatkowe wynagrodzenie roczne</t>
  </si>
  <si>
    <t>4430</t>
  </si>
  <si>
    <t>Rózne opłaty i składki</t>
  </si>
  <si>
    <t>Oddziały przedszkolne w szkołach podstawowych</t>
  </si>
  <si>
    <t>Nagrody i wydatki osobowe nie zaliczane do wynagrodzeń</t>
  </si>
  <si>
    <t>Wypłaty z tytułu poręczeń i gwarancji</t>
  </si>
  <si>
    <t>4240</t>
  </si>
  <si>
    <t>Zakup pomocy naukowych, dydaktycznych i książek</t>
  </si>
  <si>
    <t>4410</t>
  </si>
  <si>
    <t>Podróże slużbowe krajowe</t>
  </si>
  <si>
    <t>4440</t>
  </si>
  <si>
    <t>Odpis na zakładowy fundusz świadczeń socjalnych</t>
  </si>
  <si>
    <t>Przedszkola</t>
  </si>
  <si>
    <t>Zespoły obsługi ekonomiczno-administracyjnej szkół</t>
  </si>
  <si>
    <t>85401</t>
  </si>
  <si>
    <t>Świetlice szkolne</t>
  </si>
  <si>
    <t>Gospodarka odpadami</t>
  </si>
  <si>
    <t>DZIAŁ 921</t>
  </si>
  <si>
    <t>KULTURA I OCHRONA DZIEDZICTWA NARODOWEGO</t>
  </si>
  <si>
    <t>Biblioteki</t>
  </si>
  <si>
    <t>2480</t>
  </si>
  <si>
    <t>Dotacja podmiotowa z budżetu dla samorzadowej instytucji kultury</t>
  </si>
  <si>
    <t>Placówki wychowania pozaszkolnego</t>
  </si>
  <si>
    <t>Stypendia dla uczniów</t>
  </si>
  <si>
    <t>DZIAŁ 926</t>
  </si>
  <si>
    <t>92601</t>
  </si>
  <si>
    <t>KULTURA FIZYCZNA I SPORT</t>
  </si>
  <si>
    <t>Obiekty sportowe</t>
  </si>
  <si>
    <t>DZIAŁ 630</t>
  </si>
  <si>
    <t>TURYSTYKA</t>
  </si>
  <si>
    <t>63003</t>
  </si>
  <si>
    <t>Zadania w zakresie upowszechniania turystyki</t>
  </si>
  <si>
    <t>Nr XLIII/339/06 z dnia  25 maja 2006 roku</t>
  </si>
  <si>
    <t>Nr XLIII/339/06 z dnia  25 maja 2006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</si>
</sst>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49" fontId="5" fillId="0" borderId="8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15" applyNumberFormat="1" applyFont="1" applyBorder="1" applyAlignment="1">
      <alignment horizontal="right" vertical="center"/>
    </xf>
    <xf numFmtId="3" fontId="5" fillId="0" borderId="1" xfId="15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1" xfId="15" applyNumberFormat="1" applyFont="1" applyBorder="1" applyAlignment="1">
      <alignment vertical="center" wrapText="1"/>
    </xf>
    <xf numFmtId="3" fontId="5" fillId="0" borderId="1" xfId="15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4"/>
  <sheetViews>
    <sheetView zoomScale="75" zoomScaleNormal="75" zoomScaleSheetLayoutView="50" workbookViewId="0" topLeftCell="A1">
      <selection activeCell="E5" sqref="E5"/>
    </sheetView>
  </sheetViews>
  <sheetFormatPr defaultColWidth="9.00390625" defaultRowHeight="12.75"/>
  <cols>
    <col min="1" max="1" width="15.75390625" style="11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1" customWidth="1"/>
  </cols>
  <sheetData>
    <row r="1" spans="1:7" s="13" customFormat="1" ht="26.25">
      <c r="A1" s="87" t="s">
        <v>22</v>
      </c>
      <c r="B1" s="88"/>
      <c r="C1" s="88"/>
      <c r="D1" s="88"/>
      <c r="E1" s="88"/>
      <c r="F1" s="88"/>
      <c r="G1" s="12"/>
    </row>
    <row r="2" spans="1:7" s="13" customFormat="1" ht="20.25" customHeight="1">
      <c r="A2" s="43"/>
      <c r="B2" s="44"/>
      <c r="C2" s="44"/>
      <c r="D2" s="44"/>
      <c r="E2" s="85" t="s">
        <v>12</v>
      </c>
      <c r="F2" s="85"/>
      <c r="G2" s="85"/>
    </row>
    <row r="3" spans="1:7" s="13" customFormat="1" ht="17.25" customHeight="1">
      <c r="A3" s="43"/>
      <c r="B3" s="44"/>
      <c r="C3" s="44"/>
      <c r="D3" s="44"/>
      <c r="E3" s="85" t="s">
        <v>13</v>
      </c>
      <c r="F3" s="85"/>
      <c r="G3" s="85"/>
    </row>
    <row r="4" spans="1:7" s="13" customFormat="1" ht="16.5" customHeight="1">
      <c r="A4" s="48"/>
      <c r="B4" s="49"/>
      <c r="C4" s="49"/>
      <c r="D4" s="49"/>
      <c r="E4" s="86" t="s">
        <v>94</v>
      </c>
      <c r="F4" s="86"/>
      <c r="G4" s="86"/>
    </row>
    <row r="5" spans="1:7" s="15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6" customFormat="1" ht="15.75">
      <c r="A6" s="55">
        <v>1</v>
      </c>
      <c r="B6" s="56">
        <v>2</v>
      </c>
      <c r="C6" s="57">
        <v>3</v>
      </c>
      <c r="D6" s="57">
        <v>4</v>
      </c>
      <c r="E6" s="57">
        <v>5</v>
      </c>
      <c r="F6" s="58">
        <v>6</v>
      </c>
      <c r="G6" s="55">
        <v>7</v>
      </c>
    </row>
    <row r="7" spans="1:84" s="4" customFormat="1" ht="25.5" customHeight="1">
      <c r="A7" s="69" t="s">
        <v>35</v>
      </c>
      <c r="B7" s="7"/>
      <c r="C7" s="3" t="s">
        <v>36</v>
      </c>
      <c r="D7" s="72">
        <v>240437</v>
      </c>
      <c r="E7" s="71">
        <f>E8</f>
        <v>0</v>
      </c>
      <c r="F7" s="71">
        <f>F8</f>
        <v>1900</v>
      </c>
      <c r="G7" s="71">
        <f aca="true" t="shared" si="0" ref="G7:G13">D7+E7-F7</f>
        <v>238537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15.75">
      <c r="A8" s="8" t="s">
        <v>44</v>
      </c>
      <c r="B8" s="9"/>
      <c r="C8" s="59" t="s">
        <v>37</v>
      </c>
      <c r="D8" s="72">
        <v>5317</v>
      </c>
      <c r="E8" s="71">
        <f>SUM(E9:E9)</f>
        <v>0</v>
      </c>
      <c r="F8" s="71">
        <f>SUM(F9:F9)</f>
        <v>1900</v>
      </c>
      <c r="G8" s="71">
        <f t="shared" si="0"/>
        <v>3417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47" customFormat="1" ht="63">
      <c r="A9" s="29"/>
      <c r="B9" s="60" t="s">
        <v>45</v>
      </c>
      <c r="C9" s="65" t="s">
        <v>46</v>
      </c>
      <c r="D9" s="73">
        <v>4200</v>
      </c>
      <c r="E9" s="74">
        <v>0</v>
      </c>
      <c r="F9" s="74">
        <v>1900</v>
      </c>
      <c r="G9" s="74">
        <f t="shared" si="0"/>
        <v>2300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</row>
    <row r="10" spans="1:84" s="4" customFormat="1" ht="27.75" customHeight="1">
      <c r="A10" s="6" t="s">
        <v>25</v>
      </c>
      <c r="B10" s="7"/>
      <c r="C10" s="3" t="s">
        <v>26</v>
      </c>
      <c r="D10" s="70">
        <v>66908</v>
      </c>
      <c r="E10" s="75">
        <f>E11</f>
        <v>166936</v>
      </c>
      <c r="F10" s="75">
        <f>F11</f>
        <v>0</v>
      </c>
      <c r="G10" s="71">
        <f t="shared" si="0"/>
        <v>233844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21" s="10" customFormat="1" ht="21" customHeight="1">
      <c r="A11" s="8" t="s">
        <v>42</v>
      </c>
      <c r="B11" s="9"/>
      <c r="C11" s="42" t="s">
        <v>43</v>
      </c>
      <c r="D11" s="76">
        <v>63908</v>
      </c>
      <c r="E11" s="77">
        <f>E12</f>
        <v>166936</v>
      </c>
      <c r="F11" s="77">
        <f>F12</f>
        <v>0</v>
      </c>
      <c r="G11" s="71">
        <f t="shared" si="0"/>
        <v>230844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84" s="47" customFormat="1" ht="31.5">
      <c r="A12" s="29"/>
      <c r="B12" s="60" t="s">
        <v>27</v>
      </c>
      <c r="C12" s="68" t="s">
        <v>28</v>
      </c>
      <c r="D12" s="73">
        <v>63908</v>
      </c>
      <c r="E12" s="74">
        <v>166936</v>
      </c>
      <c r="F12" s="74">
        <v>0</v>
      </c>
      <c r="G12" s="74">
        <f t="shared" si="0"/>
        <v>230844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</row>
    <row r="13" spans="1:84" ht="26.25" customHeight="1">
      <c r="A13" s="1"/>
      <c r="B13" s="2"/>
      <c r="C13" s="1" t="s">
        <v>6</v>
      </c>
      <c r="D13" s="71">
        <v>27262351</v>
      </c>
      <c r="E13" s="71">
        <f>E7+E10</f>
        <v>166936</v>
      </c>
      <c r="F13" s="71">
        <f>F7+F10</f>
        <v>1900</v>
      </c>
      <c r="G13" s="71">
        <f t="shared" si="0"/>
        <v>27427387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s="47" customFormat="1" ht="27" customHeight="1">
      <c r="A14" s="66"/>
      <c r="B14" s="66"/>
      <c r="C14" s="67"/>
      <c r="D14" s="63"/>
      <c r="E14" s="14"/>
      <c r="F14" s="20" t="s">
        <v>14</v>
      </c>
      <c r="G14" s="20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</row>
    <row r="15" spans="1:84" s="47" customFormat="1" ht="33.75" customHeight="1">
      <c r="A15" s="66"/>
      <c r="B15" s="66"/>
      <c r="C15" s="67"/>
      <c r="D15" s="63"/>
      <c r="E15" s="20"/>
      <c r="F15" s="20" t="s">
        <v>15</v>
      </c>
      <c r="G15" s="20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</row>
    <row r="17" spans="1:84" s="10" customFormat="1" ht="24" customHeight="1">
      <c r="A17" s="32"/>
      <c r="B17" s="33"/>
      <c r="C17" s="54"/>
      <c r="D17" s="50"/>
      <c r="E17" s="53"/>
      <c r="F17" s="53"/>
      <c r="G17" s="5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</row>
    <row r="18" spans="1:84" s="10" customFormat="1" ht="15.75">
      <c r="A18" s="32"/>
      <c r="B18" s="33"/>
      <c r="C18" s="34"/>
      <c r="D18" s="35"/>
      <c r="E18" s="21"/>
      <c r="F18" s="36"/>
      <c r="G18" s="3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</row>
    <row r="19" spans="1:84" s="19" customFormat="1" ht="28.5" customHeight="1">
      <c r="A19" s="51"/>
      <c r="B19" s="52"/>
      <c r="C19" s="51"/>
      <c r="D19" s="53"/>
      <c r="E19" s="53"/>
      <c r="F19" s="53"/>
      <c r="G19" s="5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2:7" ht="12.75">
      <c r="B20" s="11"/>
      <c r="C20" s="11"/>
      <c r="D20" s="11"/>
      <c r="E20" s="11"/>
      <c r="F20" s="11"/>
      <c r="G20" s="11"/>
    </row>
    <row r="21" spans="1:84" s="10" customFormat="1" ht="15.75">
      <c r="A21" s="32"/>
      <c r="B21" s="33"/>
      <c r="C21" s="34"/>
      <c r="D21" s="35"/>
      <c r="E21" s="11"/>
      <c r="F21" s="20"/>
      <c r="G21" s="20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</row>
    <row r="22" spans="2:7" ht="15">
      <c r="B22" s="11"/>
      <c r="C22" s="11"/>
      <c r="D22" s="11"/>
      <c r="E22" s="20"/>
      <c r="F22" s="20"/>
      <c r="G22" s="20"/>
    </row>
    <row r="23" spans="2:7" ht="20.25" customHeight="1">
      <c r="B23" s="11"/>
      <c r="C23" s="14"/>
      <c r="D23" s="20"/>
      <c r="E23" s="20"/>
      <c r="F23" s="20"/>
      <c r="G23" s="20"/>
    </row>
    <row r="24" spans="2:7" ht="15" customHeight="1">
      <c r="B24" s="11"/>
      <c r="C24" s="14"/>
      <c r="D24" s="20"/>
      <c r="E24" s="21"/>
      <c r="F24" s="36"/>
      <c r="G24" s="31"/>
    </row>
  </sheetData>
  <mergeCells count="4"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59"/>
  <sheetViews>
    <sheetView tabSelected="1" workbookViewId="0" topLeftCell="A4">
      <selection activeCell="G70" sqref="G70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90" t="s">
        <v>24</v>
      </c>
      <c r="B1" s="91"/>
      <c r="C1" s="91"/>
      <c r="D1" s="91"/>
      <c r="E1" s="91"/>
      <c r="F1" s="91"/>
      <c r="G1" s="22" t="s">
        <v>8</v>
      </c>
    </row>
    <row r="2" spans="1:7" ht="12.75">
      <c r="A2" s="24"/>
      <c r="B2" s="24"/>
      <c r="C2" s="22"/>
      <c r="D2" s="22"/>
      <c r="E2" s="22"/>
      <c r="F2" s="92" t="s">
        <v>9</v>
      </c>
      <c r="G2" s="92"/>
    </row>
    <row r="3" spans="1:7" ht="12.75">
      <c r="A3" s="41"/>
      <c r="B3" s="41"/>
      <c r="C3" s="23"/>
      <c r="D3" s="23"/>
      <c r="E3" s="23"/>
      <c r="F3" s="89" t="s">
        <v>11</v>
      </c>
      <c r="G3" s="89"/>
    </row>
    <row r="4" spans="1:7" ht="12.75">
      <c r="A4" s="41"/>
      <c r="B4" s="41"/>
      <c r="C4" s="23"/>
      <c r="D4" s="23"/>
      <c r="E4" s="23"/>
      <c r="F4" s="94" t="s">
        <v>93</v>
      </c>
      <c r="G4" s="94"/>
    </row>
    <row r="5" spans="1:24" ht="25.5" customHeight="1">
      <c r="A5" s="25" t="s">
        <v>0</v>
      </c>
      <c r="B5" s="25" t="s">
        <v>7</v>
      </c>
      <c r="C5" s="39" t="s">
        <v>1</v>
      </c>
      <c r="D5" s="26" t="s">
        <v>2</v>
      </c>
      <c r="E5" s="25" t="s">
        <v>3</v>
      </c>
      <c r="F5" s="30" t="s">
        <v>4</v>
      </c>
      <c r="G5" s="37" t="s">
        <v>10</v>
      </c>
      <c r="V5" s="5"/>
      <c r="W5" s="93"/>
      <c r="X5" s="93"/>
    </row>
    <row r="6" spans="1:24" ht="13.5" customHeight="1">
      <c r="A6" s="27">
        <v>1</v>
      </c>
      <c r="B6" s="27">
        <v>2</v>
      </c>
      <c r="C6" s="40">
        <v>3</v>
      </c>
      <c r="D6" s="27">
        <v>4</v>
      </c>
      <c r="E6" s="27">
        <v>5</v>
      </c>
      <c r="F6" s="27">
        <v>6</v>
      </c>
      <c r="G6" s="38">
        <v>7</v>
      </c>
      <c r="W6" s="89"/>
      <c r="X6" s="89"/>
    </row>
    <row r="7" spans="1:84" s="4" customFormat="1" ht="15.75">
      <c r="A7" s="6" t="s">
        <v>47</v>
      </c>
      <c r="B7" s="7"/>
      <c r="C7" s="3" t="s">
        <v>48</v>
      </c>
      <c r="D7" s="70">
        <v>970396</v>
      </c>
      <c r="E7" s="71">
        <f>E8</f>
        <v>61181</v>
      </c>
      <c r="F7" s="71">
        <f>F8</f>
        <v>0</v>
      </c>
      <c r="G7" s="71">
        <f aca="true" t="shared" si="0" ref="G7:G19">D7+E7-F7</f>
        <v>1031577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31.5">
      <c r="A8" s="8" t="s">
        <v>49</v>
      </c>
      <c r="B8" s="9"/>
      <c r="C8" s="59" t="s">
        <v>50</v>
      </c>
      <c r="D8" s="72">
        <v>414615</v>
      </c>
      <c r="E8" s="71">
        <f>SUM(E9:E9)</f>
        <v>61181</v>
      </c>
      <c r="F8" s="71">
        <f>SUM(F9:F9)</f>
        <v>0</v>
      </c>
      <c r="G8" s="71">
        <f t="shared" si="0"/>
        <v>475796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47" customFormat="1" ht="31.5">
      <c r="A9" s="29"/>
      <c r="B9" s="9" t="s">
        <v>19</v>
      </c>
      <c r="C9" s="64" t="s">
        <v>23</v>
      </c>
      <c r="D9" s="73">
        <v>414615</v>
      </c>
      <c r="E9" s="74">
        <v>61181</v>
      </c>
      <c r="F9" s="74">
        <v>0</v>
      </c>
      <c r="G9" s="74">
        <f t="shared" si="0"/>
        <v>475796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</row>
    <row r="10" spans="1:84" s="84" customFormat="1" ht="15.75">
      <c r="A10" s="80" t="s">
        <v>89</v>
      </c>
      <c r="B10" s="80"/>
      <c r="C10" s="81" t="s">
        <v>90</v>
      </c>
      <c r="D10" s="76">
        <v>107045</v>
      </c>
      <c r="E10" s="77">
        <f>E11</f>
        <v>0</v>
      </c>
      <c r="F10" s="77">
        <f>F11</f>
        <v>100000</v>
      </c>
      <c r="G10" s="77">
        <f t="shared" si="0"/>
        <v>7045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</row>
    <row r="11" spans="1:84" s="84" customFormat="1" ht="31.5">
      <c r="A11" s="80" t="s">
        <v>91</v>
      </c>
      <c r="B11" s="80"/>
      <c r="C11" s="81" t="s">
        <v>92</v>
      </c>
      <c r="D11" s="76">
        <v>100000</v>
      </c>
      <c r="E11" s="77">
        <f>E12</f>
        <v>0</v>
      </c>
      <c r="F11" s="77">
        <f>F12</f>
        <v>100000</v>
      </c>
      <c r="G11" s="77">
        <f t="shared" si="0"/>
        <v>0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</row>
    <row r="12" spans="1:84" s="47" customFormat="1" ht="33.75" customHeight="1">
      <c r="A12" s="29"/>
      <c r="B12" s="9" t="s">
        <v>19</v>
      </c>
      <c r="C12" s="64" t="s">
        <v>23</v>
      </c>
      <c r="D12" s="73">
        <v>100000</v>
      </c>
      <c r="E12" s="74">
        <v>0</v>
      </c>
      <c r="F12" s="74">
        <v>100000</v>
      </c>
      <c r="G12" s="74"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</row>
    <row r="13" spans="1:84" s="4" customFormat="1" ht="31.5">
      <c r="A13" s="6" t="s">
        <v>51</v>
      </c>
      <c r="B13" s="7"/>
      <c r="C13" s="3" t="s">
        <v>52</v>
      </c>
      <c r="D13" s="70">
        <v>78990</v>
      </c>
      <c r="E13" s="71">
        <f>E14</f>
        <v>2000</v>
      </c>
      <c r="F13" s="71">
        <f>F14</f>
        <v>0</v>
      </c>
      <c r="G13" s="71">
        <f t="shared" si="0"/>
        <v>80990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s="10" customFormat="1" ht="15.75">
      <c r="A14" s="8" t="s">
        <v>53</v>
      </c>
      <c r="B14" s="9"/>
      <c r="C14" s="59" t="s">
        <v>54</v>
      </c>
      <c r="D14" s="72">
        <v>2233</v>
      </c>
      <c r="E14" s="71">
        <f>SUM(E15:E16)</f>
        <v>2000</v>
      </c>
      <c r="F14" s="71">
        <f>SUM(F15:F15)</f>
        <v>0</v>
      </c>
      <c r="G14" s="71">
        <f t="shared" si="0"/>
        <v>4233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</row>
    <row r="15" spans="1:84" s="47" customFormat="1" ht="15.75">
      <c r="A15" s="29"/>
      <c r="B15" s="9" t="s">
        <v>16</v>
      </c>
      <c r="C15" s="64" t="s">
        <v>38</v>
      </c>
      <c r="D15" s="73">
        <v>2233</v>
      </c>
      <c r="E15" s="74">
        <v>1800</v>
      </c>
      <c r="F15" s="74">
        <v>0</v>
      </c>
      <c r="G15" s="74">
        <f t="shared" si="0"/>
        <v>4033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</row>
    <row r="16" spans="1:84" s="47" customFormat="1" ht="15.75">
      <c r="A16" s="29"/>
      <c r="B16" s="60" t="s">
        <v>18</v>
      </c>
      <c r="C16" s="64" t="s">
        <v>17</v>
      </c>
      <c r="D16" s="73">
        <v>0</v>
      </c>
      <c r="E16" s="74">
        <v>200</v>
      </c>
      <c r="F16" s="74">
        <v>0</v>
      </c>
      <c r="G16" s="74">
        <f t="shared" si="0"/>
        <v>200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</row>
    <row r="17" spans="1:84" s="4" customFormat="1" ht="15.75">
      <c r="A17" s="6" t="s">
        <v>55</v>
      </c>
      <c r="B17" s="7"/>
      <c r="C17" s="3" t="s">
        <v>56</v>
      </c>
      <c r="D17" s="70">
        <v>560043</v>
      </c>
      <c r="E17" s="71">
        <f>E18</f>
        <v>0</v>
      </c>
      <c r="F17" s="71">
        <f>F18</f>
        <v>74681</v>
      </c>
      <c r="G17" s="71">
        <f t="shared" si="0"/>
        <v>485362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</row>
    <row r="18" spans="1:84" s="10" customFormat="1" ht="53.25" customHeight="1">
      <c r="A18" s="8" t="s">
        <v>57</v>
      </c>
      <c r="B18" s="9"/>
      <c r="C18" s="59" t="s">
        <v>58</v>
      </c>
      <c r="D18" s="72">
        <v>440043</v>
      </c>
      <c r="E18" s="71">
        <f>SUM(E19:E19)</f>
        <v>0</v>
      </c>
      <c r="F18" s="71">
        <f>SUM(F19:F19)</f>
        <v>74681</v>
      </c>
      <c r="G18" s="71">
        <f t="shared" si="0"/>
        <v>365362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</row>
    <row r="19" spans="1:84" s="47" customFormat="1" ht="15.75">
      <c r="A19" s="29"/>
      <c r="B19" s="9" t="s">
        <v>59</v>
      </c>
      <c r="C19" s="64" t="s">
        <v>66</v>
      </c>
      <c r="D19" s="73">
        <v>440043</v>
      </c>
      <c r="E19" s="74">
        <v>0</v>
      </c>
      <c r="F19" s="74">
        <v>74681</v>
      </c>
      <c r="G19" s="74">
        <f t="shared" si="0"/>
        <v>365362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</row>
    <row r="20" spans="1:84" s="47" customFormat="1" ht="15.75">
      <c r="A20" s="6" t="s">
        <v>35</v>
      </c>
      <c r="B20" s="7"/>
      <c r="C20" s="3" t="s">
        <v>36</v>
      </c>
      <c r="D20" s="76">
        <v>9451181</v>
      </c>
      <c r="E20" s="71">
        <f>SUM(E21+E27+E39+E51+E54)</f>
        <v>221493</v>
      </c>
      <c r="F20" s="71">
        <f>SUM(F21+F27+F39+F51+F54)</f>
        <v>223266</v>
      </c>
      <c r="G20" s="71">
        <f aca="true" t="shared" si="1" ref="G20:G26">D20+E20-F20</f>
        <v>9449408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</row>
    <row r="21" spans="1:84" s="47" customFormat="1" ht="15.75">
      <c r="A21" s="6">
        <v>80101</v>
      </c>
      <c r="B21" s="7"/>
      <c r="C21" s="3" t="s">
        <v>37</v>
      </c>
      <c r="D21" s="76">
        <v>5061581</v>
      </c>
      <c r="E21" s="71">
        <f>SUM(E22:E26)</f>
        <v>5921</v>
      </c>
      <c r="F21" s="71">
        <f>SUM(F22:F26)</f>
        <v>13370</v>
      </c>
      <c r="G21" s="71">
        <f t="shared" si="1"/>
        <v>5054132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s="47" customFormat="1" ht="15.75">
      <c r="A22" s="6"/>
      <c r="B22" s="7">
        <v>4010</v>
      </c>
      <c r="C22" s="64" t="s">
        <v>60</v>
      </c>
      <c r="D22" s="73">
        <v>3120500</v>
      </c>
      <c r="E22" s="74">
        <v>3125</v>
      </c>
      <c r="F22" s="74">
        <v>0</v>
      </c>
      <c r="G22" s="74">
        <f t="shared" si="1"/>
        <v>3123625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s="47" customFormat="1" ht="15.75">
      <c r="A23" s="6"/>
      <c r="B23" s="7">
        <v>4040</v>
      </c>
      <c r="C23" s="64" t="s">
        <v>61</v>
      </c>
      <c r="D23" s="73">
        <v>238600</v>
      </c>
      <c r="E23" s="74">
        <v>0</v>
      </c>
      <c r="F23" s="74">
        <v>9150</v>
      </c>
      <c r="G23" s="74">
        <f t="shared" si="1"/>
        <v>229450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84" s="47" customFormat="1" ht="15.75">
      <c r="A24" s="6"/>
      <c r="B24" s="7">
        <v>4170</v>
      </c>
      <c r="C24" s="64" t="s">
        <v>34</v>
      </c>
      <c r="D24" s="73">
        <v>4500</v>
      </c>
      <c r="E24" s="74">
        <v>2796</v>
      </c>
      <c r="F24" s="74">
        <v>0</v>
      </c>
      <c r="G24" s="74">
        <f t="shared" si="1"/>
        <v>7296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1:21" s="47" customFormat="1" ht="15.75">
      <c r="A25" s="8"/>
      <c r="B25" s="9" t="s">
        <v>32</v>
      </c>
      <c r="C25" s="64" t="s">
        <v>33</v>
      </c>
      <c r="D25" s="73">
        <v>133500</v>
      </c>
      <c r="E25" s="74">
        <v>0</v>
      </c>
      <c r="F25" s="74">
        <v>2320</v>
      </c>
      <c r="G25" s="74">
        <f t="shared" si="1"/>
        <v>131180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s="47" customFormat="1" ht="15.75">
      <c r="A26" s="8"/>
      <c r="B26" s="9" t="s">
        <v>62</v>
      </c>
      <c r="C26" s="64" t="s">
        <v>63</v>
      </c>
      <c r="D26" s="73">
        <v>10900</v>
      </c>
      <c r="E26" s="74">
        <v>0</v>
      </c>
      <c r="F26" s="74">
        <v>1900</v>
      </c>
      <c r="G26" s="74">
        <f t="shared" si="1"/>
        <v>9000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84" s="47" customFormat="1" ht="31.5">
      <c r="A27" s="6">
        <v>80103</v>
      </c>
      <c r="B27" s="7"/>
      <c r="C27" s="3" t="s">
        <v>64</v>
      </c>
      <c r="D27" s="76">
        <v>472300</v>
      </c>
      <c r="E27" s="71">
        <f>SUM(E28:E38)</f>
        <v>0</v>
      </c>
      <c r="F27" s="71">
        <f>SUM(F28:F38)</f>
        <v>209875</v>
      </c>
      <c r="G27" s="71">
        <f aca="true" t="shared" si="2" ref="G27:G38">D27+E27-F27</f>
        <v>262425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1:84" s="47" customFormat="1" ht="31.5">
      <c r="A28" s="6"/>
      <c r="B28" s="7">
        <v>3020</v>
      </c>
      <c r="C28" s="64" t="s">
        <v>65</v>
      </c>
      <c r="D28" s="73">
        <v>17100</v>
      </c>
      <c r="E28" s="74">
        <v>0</v>
      </c>
      <c r="F28" s="74">
        <v>700</v>
      </c>
      <c r="G28" s="74">
        <f t="shared" si="2"/>
        <v>16400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1:84" s="47" customFormat="1" ht="15.75">
      <c r="A29" s="6"/>
      <c r="B29" s="7">
        <v>4010</v>
      </c>
      <c r="C29" s="64" t="s">
        <v>60</v>
      </c>
      <c r="D29" s="73">
        <v>292200</v>
      </c>
      <c r="E29" s="74">
        <v>0</v>
      </c>
      <c r="F29" s="74">
        <v>141200</v>
      </c>
      <c r="G29" s="74">
        <f t="shared" si="2"/>
        <v>151000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</row>
    <row r="30" spans="1:84" s="47" customFormat="1" ht="15.75">
      <c r="A30" s="6"/>
      <c r="B30" s="7">
        <v>4040</v>
      </c>
      <c r="C30" s="64" t="s">
        <v>61</v>
      </c>
      <c r="D30" s="73">
        <v>22200</v>
      </c>
      <c r="E30" s="74">
        <v>0</v>
      </c>
      <c r="F30" s="74">
        <v>11075</v>
      </c>
      <c r="G30" s="74">
        <f t="shared" si="2"/>
        <v>11125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84" s="47" customFormat="1" ht="15.75">
      <c r="A31" s="6"/>
      <c r="B31" s="7">
        <v>4110</v>
      </c>
      <c r="C31" s="64" t="s">
        <v>40</v>
      </c>
      <c r="D31" s="73">
        <v>57500</v>
      </c>
      <c r="E31" s="74">
        <v>0</v>
      </c>
      <c r="F31" s="74">
        <v>26000</v>
      </c>
      <c r="G31" s="74">
        <f t="shared" si="2"/>
        <v>31500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1:84" s="47" customFormat="1" ht="15.75">
      <c r="A32" s="6"/>
      <c r="B32" s="7">
        <v>4120</v>
      </c>
      <c r="C32" s="64" t="s">
        <v>31</v>
      </c>
      <c r="D32" s="73">
        <v>7900</v>
      </c>
      <c r="E32" s="74">
        <v>0</v>
      </c>
      <c r="F32" s="74">
        <v>3500</v>
      </c>
      <c r="G32" s="74">
        <f t="shared" si="2"/>
        <v>4400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4" s="47" customFormat="1" ht="15.75">
      <c r="A33" s="6"/>
      <c r="B33" s="7">
        <v>4210</v>
      </c>
      <c r="C33" s="64" t="s">
        <v>38</v>
      </c>
      <c r="D33" s="73">
        <v>16400</v>
      </c>
      <c r="E33" s="74">
        <v>0</v>
      </c>
      <c r="F33" s="74">
        <v>2500</v>
      </c>
      <c r="G33" s="74">
        <f t="shared" si="2"/>
        <v>13900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  <row r="34" spans="1:21" s="47" customFormat="1" ht="31.5">
      <c r="A34" s="8"/>
      <c r="B34" s="9" t="s">
        <v>67</v>
      </c>
      <c r="C34" s="64" t="s">
        <v>68</v>
      </c>
      <c r="D34" s="73">
        <v>25500</v>
      </c>
      <c r="E34" s="74">
        <v>0</v>
      </c>
      <c r="F34" s="74">
        <v>1000</v>
      </c>
      <c r="G34" s="74">
        <f t="shared" si="2"/>
        <v>24500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s="47" customFormat="1" ht="15.75">
      <c r="A35" s="8"/>
      <c r="B35" s="9" t="s">
        <v>39</v>
      </c>
      <c r="C35" s="64" t="s">
        <v>41</v>
      </c>
      <c r="D35" s="73">
        <v>13000</v>
      </c>
      <c r="E35" s="74">
        <v>0</v>
      </c>
      <c r="F35" s="74">
        <v>13000</v>
      </c>
      <c r="G35" s="74">
        <f t="shared" si="2"/>
        <v>0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s="47" customFormat="1" ht="15.75">
      <c r="A36" s="8"/>
      <c r="B36" s="9" t="s">
        <v>18</v>
      </c>
      <c r="C36" s="64" t="s">
        <v>17</v>
      </c>
      <c r="D36" s="73">
        <v>2400</v>
      </c>
      <c r="E36" s="74">
        <v>0</v>
      </c>
      <c r="F36" s="74">
        <v>2400</v>
      </c>
      <c r="G36" s="74">
        <f t="shared" si="2"/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s="47" customFormat="1" ht="15.75">
      <c r="A37" s="8"/>
      <c r="B37" s="9" t="s">
        <v>69</v>
      </c>
      <c r="C37" s="64" t="s">
        <v>70</v>
      </c>
      <c r="D37" s="73">
        <v>200</v>
      </c>
      <c r="E37" s="74">
        <v>0</v>
      </c>
      <c r="F37" s="74">
        <v>200</v>
      </c>
      <c r="G37" s="74">
        <f t="shared" si="2"/>
        <v>0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s="47" customFormat="1" ht="31.5">
      <c r="A38" s="8"/>
      <c r="B38" s="9" t="s">
        <v>71</v>
      </c>
      <c r="C38" s="64" t="s">
        <v>72</v>
      </c>
      <c r="D38" s="73">
        <v>17900</v>
      </c>
      <c r="E38" s="74">
        <v>0</v>
      </c>
      <c r="F38" s="74">
        <v>8300</v>
      </c>
      <c r="G38" s="74">
        <f t="shared" si="2"/>
        <v>9600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84" s="47" customFormat="1" ht="15.75">
      <c r="A39" s="6">
        <v>80104</v>
      </c>
      <c r="B39" s="7"/>
      <c r="C39" s="3" t="s">
        <v>73</v>
      </c>
      <c r="D39" s="76">
        <v>1098800</v>
      </c>
      <c r="E39" s="71">
        <f>SUM(E40:E50)</f>
        <v>214539</v>
      </c>
      <c r="F39" s="71">
        <f>SUM(F40:F50)</f>
        <v>0</v>
      </c>
      <c r="G39" s="71">
        <f aca="true" t="shared" si="3" ref="G39:G50">D39+E39-F39</f>
        <v>1313339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1:84" s="47" customFormat="1" ht="31.5">
      <c r="A40" s="6"/>
      <c r="B40" s="7">
        <v>3020</v>
      </c>
      <c r="C40" s="64" t="s">
        <v>65</v>
      </c>
      <c r="D40" s="73">
        <v>5000</v>
      </c>
      <c r="E40" s="74">
        <v>700</v>
      </c>
      <c r="F40" s="74">
        <v>0</v>
      </c>
      <c r="G40" s="74">
        <f t="shared" si="3"/>
        <v>5700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</row>
    <row r="41" spans="1:84" s="47" customFormat="1" ht="15.75">
      <c r="A41" s="6"/>
      <c r="B41" s="7">
        <v>4010</v>
      </c>
      <c r="C41" s="64" t="s">
        <v>60</v>
      </c>
      <c r="D41" s="73">
        <v>643400</v>
      </c>
      <c r="E41" s="74">
        <v>147900</v>
      </c>
      <c r="F41" s="74">
        <v>0</v>
      </c>
      <c r="G41" s="74">
        <f t="shared" si="3"/>
        <v>791300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</row>
    <row r="42" spans="1:84" s="47" customFormat="1" ht="15.75">
      <c r="A42" s="6"/>
      <c r="B42" s="7">
        <v>4040</v>
      </c>
      <c r="C42" s="64" t="s">
        <v>61</v>
      </c>
      <c r="D42" s="73">
        <v>47700</v>
      </c>
      <c r="E42" s="74">
        <v>9039</v>
      </c>
      <c r="F42" s="74">
        <v>0</v>
      </c>
      <c r="G42" s="74">
        <f t="shared" si="3"/>
        <v>56739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  <row r="43" spans="1:84" s="47" customFormat="1" ht="15.75">
      <c r="A43" s="6"/>
      <c r="B43" s="7">
        <v>4110</v>
      </c>
      <c r="C43" s="64" t="s">
        <v>40</v>
      </c>
      <c r="D43" s="73">
        <v>121400</v>
      </c>
      <c r="E43" s="74">
        <v>26000</v>
      </c>
      <c r="F43" s="74">
        <v>0</v>
      </c>
      <c r="G43" s="74">
        <f t="shared" si="3"/>
        <v>147400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1:84" s="47" customFormat="1" ht="15.75">
      <c r="A44" s="6"/>
      <c r="B44" s="7">
        <v>4120</v>
      </c>
      <c r="C44" s="64" t="s">
        <v>31</v>
      </c>
      <c r="D44" s="73">
        <v>16600</v>
      </c>
      <c r="E44" s="74">
        <v>3500</v>
      </c>
      <c r="F44" s="74">
        <v>0</v>
      </c>
      <c r="G44" s="74">
        <f t="shared" si="3"/>
        <v>20100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1:84" s="47" customFormat="1" ht="15.75">
      <c r="A45" s="6"/>
      <c r="B45" s="7">
        <v>4210</v>
      </c>
      <c r="C45" s="64" t="s">
        <v>38</v>
      </c>
      <c r="D45" s="73">
        <v>11700</v>
      </c>
      <c r="E45" s="74">
        <v>2500</v>
      </c>
      <c r="F45" s="74">
        <v>0</v>
      </c>
      <c r="G45" s="74">
        <f t="shared" si="3"/>
        <v>14200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1:21" s="47" customFormat="1" ht="31.5">
      <c r="A46" s="8"/>
      <c r="B46" s="9" t="s">
        <v>67</v>
      </c>
      <c r="C46" s="64" t="s">
        <v>68</v>
      </c>
      <c r="D46" s="73">
        <v>3500</v>
      </c>
      <c r="E46" s="74">
        <v>1000</v>
      </c>
      <c r="F46" s="74">
        <v>0</v>
      </c>
      <c r="G46" s="74">
        <f t="shared" si="3"/>
        <v>4500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s="47" customFormat="1" ht="15.75">
      <c r="A47" s="8"/>
      <c r="B47" s="9" t="s">
        <v>39</v>
      </c>
      <c r="C47" s="64" t="s">
        <v>41</v>
      </c>
      <c r="D47" s="73">
        <v>46000</v>
      </c>
      <c r="E47" s="74">
        <v>13000</v>
      </c>
      <c r="F47" s="74">
        <v>0</v>
      </c>
      <c r="G47" s="74">
        <f t="shared" si="3"/>
        <v>59000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s="47" customFormat="1" ht="15.75">
      <c r="A48" s="8"/>
      <c r="B48" s="9" t="s">
        <v>18</v>
      </c>
      <c r="C48" s="64" t="s">
        <v>17</v>
      </c>
      <c r="D48" s="73">
        <v>7700</v>
      </c>
      <c r="E48" s="74">
        <v>2400</v>
      </c>
      <c r="F48" s="74">
        <v>0</v>
      </c>
      <c r="G48" s="74">
        <f t="shared" si="3"/>
        <v>10100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s="47" customFormat="1" ht="15.75">
      <c r="A49" s="8"/>
      <c r="B49" s="9" t="s">
        <v>69</v>
      </c>
      <c r="C49" s="64" t="s">
        <v>70</v>
      </c>
      <c r="D49" s="73">
        <v>900</v>
      </c>
      <c r="E49" s="74">
        <v>200</v>
      </c>
      <c r="F49" s="74">
        <v>0</v>
      </c>
      <c r="G49" s="74">
        <f t="shared" si="3"/>
        <v>1100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31.5">
      <c r="A50" s="8"/>
      <c r="B50" s="9" t="s">
        <v>71</v>
      </c>
      <c r="C50" s="64" t="s">
        <v>72</v>
      </c>
      <c r="D50" s="73">
        <v>49800</v>
      </c>
      <c r="E50" s="74">
        <v>8300</v>
      </c>
      <c r="F50" s="74">
        <v>0</v>
      </c>
      <c r="G50" s="74">
        <f t="shared" si="3"/>
        <v>58100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84" s="47" customFormat="1" ht="31.5">
      <c r="A51" s="6">
        <v>80114</v>
      </c>
      <c r="B51" s="7"/>
      <c r="C51" s="3" t="s">
        <v>74</v>
      </c>
      <c r="D51" s="76">
        <v>253900</v>
      </c>
      <c r="E51" s="71">
        <f>SUM(E52:E53)</f>
        <v>1033</v>
      </c>
      <c r="F51" s="71">
        <f>SUM(F52:F53)</f>
        <v>0</v>
      </c>
      <c r="G51" s="71">
        <f>D51+E51-F51</f>
        <v>254933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1:84" s="47" customFormat="1" ht="15.75">
      <c r="A52" s="6"/>
      <c r="B52" s="7">
        <v>4040</v>
      </c>
      <c r="C52" s="64" t="s">
        <v>61</v>
      </c>
      <c r="D52" s="73">
        <v>14000</v>
      </c>
      <c r="E52" s="74">
        <v>50</v>
      </c>
      <c r="F52" s="74">
        <v>0</v>
      </c>
      <c r="G52" s="74">
        <f>D52+E52-F52</f>
        <v>14050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1:84" s="47" customFormat="1" ht="15.75">
      <c r="A53" s="6"/>
      <c r="B53" s="7">
        <v>4110</v>
      </c>
      <c r="C53" s="64" t="s">
        <v>40</v>
      </c>
      <c r="D53" s="73">
        <v>33300</v>
      </c>
      <c r="E53" s="74">
        <v>983</v>
      </c>
      <c r="F53" s="74">
        <v>0</v>
      </c>
      <c r="G53" s="74">
        <f>D53+E53-F53</f>
        <v>34283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1:84" s="47" customFormat="1" ht="15.75">
      <c r="A54" s="6">
        <v>80195</v>
      </c>
      <c r="B54" s="7"/>
      <c r="C54" s="3" t="s">
        <v>30</v>
      </c>
      <c r="D54" s="76">
        <v>19100</v>
      </c>
      <c r="E54" s="71">
        <f>SUM(E55:E55)</f>
        <v>0</v>
      </c>
      <c r="F54" s="71">
        <f>SUM(F55:F55)</f>
        <v>21</v>
      </c>
      <c r="G54" s="71">
        <f>D54+E54-F54</f>
        <v>19079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s="47" customFormat="1" ht="15.75">
      <c r="A55" s="6"/>
      <c r="B55" s="7">
        <v>4040</v>
      </c>
      <c r="C55" s="64" t="s">
        <v>61</v>
      </c>
      <c r="D55" s="73">
        <v>1200</v>
      </c>
      <c r="E55" s="74">
        <v>0</v>
      </c>
      <c r="F55" s="74">
        <v>21</v>
      </c>
      <c r="G55" s="74">
        <f>D55+E55-F55</f>
        <v>1179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</row>
    <row r="56" spans="1:21" s="4" customFormat="1" ht="31.5">
      <c r="A56" s="6" t="s">
        <v>29</v>
      </c>
      <c r="B56" s="7"/>
      <c r="C56" s="3" t="s">
        <v>26</v>
      </c>
      <c r="D56" s="70">
        <v>299208</v>
      </c>
      <c r="E56" s="75">
        <f>E57+E59+E62</f>
        <v>167375</v>
      </c>
      <c r="F56" s="75">
        <f>F57+F59+F62</f>
        <v>566</v>
      </c>
      <c r="G56" s="71">
        <f aca="true" t="shared" si="4" ref="G56:G73">D56+E56-F56</f>
        <v>466017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62" customFormat="1" ht="15.75">
      <c r="A57" s="8" t="s">
        <v>75</v>
      </c>
      <c r="B57" s="9"/>
      <c r="C57" s="3" t="s">
        <v>76</v>
      </c>
      <c r="D57" s="78">
        <v>147700</v>
      </c>
      <c r="E57" s="71">
        <f>SUM(E58:E58)</f>
        <v>0</v>
      </c>
      <c r="F57" s="71">
        <f>SUM(F58:F58)</f>
        <v>527</v>
      </c>
      <c r="G57" s="71">
        <f t="shared" si="4"/>
        <v>147173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</row>
    <row r="58" spans="1:21" s="62" customFormat="1" ht="15.75">
      <c r="A58" s="29"/>
      <c r="B58" s="7">
        <v>4040</v>
      </c>
      <c r="C58" s="64" t="s">
        <v>61</v>
      </c>
      <c r="D58" s="79">
        <v>7300</v>
      </c>
      <c r="E58" s="74">
        <v>0</v>
      </c>
      <c r="F58" s="74">
        <v>527</v>
      </c>
      <c r="G58" s="74">
        <f t="shared" si="4"/>
        <v>6773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1:84" s="47" customFormat="1" ht="21" customHeight="1">
      <c r="A59" s="6">
        <v>85407</v>
      </c>
      <c r="B59" s="7"/>
      <c r="C59" s="3" t="s">
        <v>83</v>
      </c>
      <c r="D59" s="76">
        <v>83200</v>
      </c>
      <c r="E59" s="71">
        <f>SUM(E60:E61)</f>
        <v>439</v>
      </c>
      <c r="F59" s="71">
        <f>SUM(F60:F61)</f>
        <v>39</v>
      </c>
      <c r="G59" s="71">
        <f t="shared" si="4"/>
        <v>83600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</row>
    <row r="60" spans="1:84" s="47" customFormat="1" ht="15.75">
      <c r="A60" s="6"/>
      <c r="B60" s="7">
        <v>4010</v>
      </c>
      <c r="C60" s="64" t="s">
        <v>60</v>
      </c>
      <c r="D60" s="73">
        <v>44900</v>
      </c>
      <c r="E60" s="74">
        <v>439</v>
      </c>
      <c r="F60" s="74">
        <v>0</v>
      </c>
      <c r="G60" s="74">
        <f t="shared" si="4"/>
        <v>45339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</row>
    <row r="61" spans="1:84" s="47" customFormat="1" ht="15.75">
      <c r="A61" s="6"/>
      <c r="B61" s="7">
        <v>4040</v>
      </c>
      <c r="C61" s="64" t="s">
        <v>61</v>
      </c>
      <c r="D61" s="73">
        <v>3600</v>
      </c>
      <c r="E61" s="74">
        <v>0</v>
      </c>
      <c r="F61" s="74">
        <v>39</v>
      </c>
      <c r="G61" s="74">
        <f t="shared" si="4"/>
        <v>3561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</row>
    <row r="62" spans="1:84" s="47" customFormat="1" ht="17.25" customHeight="1">
      <c r="A62" s="6">
        <v>85415</v>
      </c>
      <c r="B62" s="7"/>
      <c r="C62" s="3" t="s">
        <v>43</v>
      </c>
      <c r="D62" s="76">
        <v>65308</v>
      </c>
      <c r="E62" s="71">
        <f>SUM(E63:E63)</f>
        <v>166936</v>
      </c>
      <c r="F62" s="71">
        <f>SUM(F63:F63)</f>
        <v>0</v>
      </c>
      <c r="G62" s="71">
        <f>D62+E62-F62</f>
        <v>232244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</row>
    <row r="63" spans="1:84" s="47" customFormat="1" ht="15.75">
      <c r="A63" s="6"/>
      <c r="B63" s="7">
        <v>3240</v>
      </c>
      <c r="C63" s="64" t="s">
        <v>84</v>
      </c>
      <c r="D63" s="73">
        <v>63908</v>
      </c>
      <c r="E63" s="74">
        <v>166936</v>
      </c>
      <c r="F63" s="74">
        <v>0</v>
      </c>
      <c r="G63" s="74">
        <f>D63+E63-F63</f>
        <v>230844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</row>
    <row r="64" spans="1:84" s="47" customFormat="1" ht="30.75" customHeight="1">
      <c r="A64" s="6" t="s">
        <v>20</v>
      </c>
      <c r="B64" s="7"/>
      <c r="C64" s="3" t="s">
        <v>21</v>
      </c>
      <c r="D64" s="76">
        <v>2169043</v>
      </c>
      <c r="E64" s="71">
        <f>E65</f>
        <v>10000</v>
      </c>
      <c r="F64" s="71">
        <f>F65</f>
        <v>0</v>
      </c>
      <c r="G64" s="71">
        <f t="shared" si="4"/>
        <v>2179043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</row>
    <row r="65" spans="1:84" s="47" customFormat="1" ht="15.75">
      <c r="A65" s="6">
        <v>90002</v>
      </c>
      <c r="B65" s="7"/>
      <c r="C65" s="3" t="s">
        <v>77</v>
      </c>
      <c r="D65" s="76">
        <v>0</v>
      </c>
      <c r="E65" s="71">
        <f>E66</f>
        <v>10000</v>
      </c>
      <c r="F65" s="71">
        <f>F66</f>
        <v>0</v>
      </c>
      <c r="G65" s="71">
        <f t="shared" si="4"/>
        <v>10000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</row>
    <row r="66" spans="1:21" s="47" customFormat="1" ht="31.5">
      <c r="A66" s="8"/>
      <c r="B66" s="9" t="s">
        <v>19</v>
      </c>
      <c r="C66" s="64" t="s">
        <v>23</v>
      </c>
      <c r="D66" s="73">
        <v>0</v>
      </c>
      <c r="E66" s="74">
        <v>10000</v>
      </c>
      <c r="F66" s="74">
        <v>0</v>
      </c>
      <c r="G66" s="74">
        <f t="shared" si="4"/>
        <v>10000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84" s="47" customFormat="1" ht="30.75" customHeight="1">
      <c r="A67" s="6" t="s">
        <v>78</v>
      </c>
      <c r="B67" s="7"/>
      <c r="C67" s="3" t="s">
        <v>79</v>
      </c>
      <c r="D67" s="76">
        <v>753700</v>
      </c>
      <c r="E67" s="71">
        <f>E68</f>
        <v>1500</v>
      </c>
      <c r="F67" s="71">
        <f>F68</f>
        <v>0</v>
      </c>
      <c r="G67" s="71">
        <f>D67+E67-F67</f>
        <v>755200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</row>
    <row r="68" spans="1:84" s="47" customFormat="1" ht="15.75">
      <c r="A68" s="6">
        <v>92116</v>
      </c>
      <c r="B68" s="7"/>
      <c r="C68" s="3" t="s">
        <v>80</v>
      </c>
      <c r="D68" s="76">
        <v>272100</v>
      </c>
      <c r="E68" s="71">
        <f>E69</f>
        <v>1500</v>
      </c>
      <c r="F68" s="71">
        <f>F69</f>
        <v>0</v>
      </c>
      <c r="G68" s="71">
        <f>D68+E68-F68</f>
        <v>273600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</row>
    <row r="69" spans="1:21" s="47" customFormat="1" ht="31.5">
      <c r="A69" s="8"/>
      <c r="B69" s="9" t="s">
        <v>81</v>
      </c>
      <c r="C69" s="64" t="s">
        <v>82</v>
      </c>
      <c r="D69" s="73">
        <v>272100</v>
      </c>
      <c r="E69" s="74">
        <v>1500</v>
      </c>
      <c r="F69" s="74">
        <v>0</v>
      </c>
      <c r="G69" s="74">
        <f>D69+E69-F69</f>
        <v>273600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s="47" customFormat="1" ht="15.75">
      <c r="A70" s="8" t="s">
        <v>85</v>
      </c>
      <c r="B70" s="80"/>
      <c r="C70" s="81" t="s">
        <v>87</v>
      </c>
      <c r="D70" s="76">
        <v>379370</v>
      </c>
      <c r="E70" s="76">
        <f aca="true" t="shared" si="5" ref="E70:G71">E71</f>
        <v>100000</v>
      </c>
      <c r="F70" s="76">
        <f t="shared" si="5"/>
        <v>0</v>
      </c>
      <c r="G70" s="77">
        <f>D70+E70-F70</f>
        <v>479370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s="47" customFormat="1" ht="15.75">
      <c r="A71" s="8" t="s">
        <v>86</v>
      </c>
      <c r="B71" s="9"/>
      <c r="C71" s="81" t="s">
        <v>88</v>
      </c>
      <c r="D71" s="73">
        <v>208400</v>
      </c>
      <c r="E71" s="73">
        <f t="shared" si="5"/>
        <v>100000</v>
      </c>
      <c r="F71" s="73">
        <f t="shared" si="5"/>
        <v>0</v>
      </c>
      <c r="G71" s="74">
        <f>D71+E71-F71</f>
        <v>308400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s="47" customFormat="1" ht="31.5">
      <c r="A72" s="8"/>
      <c r="B72" s="9" t="s">
        <v>19</v>
      </c>
      <c r="C72" s="64" t="s">
        <v>23</v>
      </c>
      <c r="D72" s="73">
        <v>0</v>
      </c>
      <c r="E72" s="74">
        <v>100000</v>
      </c>
      <c r="F72" s="74">
        <v>0</v>
      </c>
      <c r="G72" s="74">
        <f>D72+E72-F72</f>
        <v>100000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7" ht="21.75" customHeight="1">
      <c r="A73" s="1"/>
      <c r="B73" s="2"/>
      <c r="C73" s="1" t="s">
        <v>6</v>
      </c>
      <c r="D73" s="71">
        <v>27682351</v>
      </c>
      <c r="E73" s="71">
        <f>E64+E56+E7+E20+E67+E17+E13+E70+E10</f>
        <v>563549</v>
      </c>
      <c r="F73" s="71">
        <f>F64+F56+F7+F20+F67+F17+F13+F70+F10</f>
        <v>398513</v>
      </c>
      <c r="G73" s="71">
        <f t="shared" si="4"/>
        <v>27847387</v>
      </c>
    </row>
    <row r="74" spans="1:84" s="47" customFormat="1" ht="15.75">
      <c r="A74" s="32"/>
      <c r="B74" s="33"/>
      <c r="D74" s="35"/>
      <c r="E74" s="11"/>
      <c r="F74" s="45" t="s">
        <v>14</v>
      </c>
      <c r="G74" s="45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0"/>
      <c r="W74" s="10"/>
      <c r="X74" s="10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</row>
    <row r="75" spans="1:84" s="47" customFormat="1" ht="15.75">
      <c r="A75" s="32"/>
      <c r="B75" s="33"/>
      <c r="C75" s="34"/>
      <c r="D75" s="35"/>
      <c r="E75" s="28"/>
      <c r="F75" s="45"/>
      <c r="G75" s="45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0"/>
      <c r="W75" s="10"/>
      <c r="X75" s="10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</row>
    <row r="76" spans="1:84" s="47" customFormat="1" ht="15.75">
      <c r="A76" s="32"/>
      <c r="B76" s="33"/>
      <c r="C76" s="34"/>
      <c r="D76" s="35"/>
      <c r="E76"/>
      <c r="F76" s="45" t="s">
        <v>15</v>
      </c>
      <c r="G76" s="45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0"/>
      <c r="W76" s="10"/>
      <c r="X76" s="10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</row>
    <row r="77" spans="3:7" ht="12.75">
      <c r="C77" s="11"/>
      <c r="D77" s="11"/>
      <c r="E77" s="11"/>
      <c r="F77" s="11"/>
      <c r="G77" s="11"/>
    </row>
    <row r="78" spans="3:7" ht="12.75">
      <c r="C78" s="11"/>
      <c r="D78" s="11"/>
      <c r="E78" s="11"/>
      <c r="F78" s="11"/>
      <c r="G78" s="11"/>
    </row>
    <row r="79" spans="3:7" ht="12.75">
      <c r="C79" s="11"/>
      <c r="D79" s="11"/>
      <c r="E79" s="11"/>
      <c r="F79" s="11"/>
      <c r="G79" s="11"/>
    </row>
    <row r="80" spans="3:7" ht="12.75">
      <c r="C80" s="11"/>
      <c r="D80" s="11"/>
      <c r="E80" s="11"/>
      <c r="F80" s="11"/>
      <c r="G80" s="11"/>
    </row>
    <row r="81" spans="3:7" ht="12.75">
      <c r="C81" s="11"/>
      <c r="D81" s="11"/>
      <c r="E81" s="11"/>
      <c r="F81" s="11"/>
      <c r="G81" s="11"/>
    </row>
    <row r="82" spans="3:7" ht="12.75">
      <c r="C82" s="11"/>
      <c r="D82" s="11"/>
      <c r="E82" s="82"/>
      <c r="F82" s="11"/>
      <c r="G82" s="11"/>
    </row>
    <row r="83" spans="3:7" ht="12.75">
      <c r="C83" s="11"/>
      <c r="D83" s="11"/>
      <c r="E83" s="11"/>
      <c r="F83" s="11"/>
      <c r="G83" s="11"/>
    </row>
    <row r="84" spans="3:7" ht="12.75">
      <c r="C84" s="11"/>
      <c r="D84" s="11"/>
      <c r="E84" s="11"/>
      <c r="F84" s="11"/>
      <c r="G84" s="11"/>
    </row>
    <row r="85" spans="3:7" ht="12.75">
      <c r="C85" s="11"/>
      <c r="D85" s="11"/>
      <c r="E85" s="11"/>
      <c r="F85" s="11"/>
      <c r="G85" s="11"/>
    </row>
    <row r="86" spans="3:7" ht="12.75">
      <c r="C86" s="11"/>
      <c r="D86" s="11"/>
      <c r="E86" s="11"/>
      <c r="F86" s="11"/>
      <c r="G86" s="11"/>
    </row>
    <row r="87" spans="3:7" ht="12.75">
      <c r="C87" s="11"/>
      <c r="D87" s="11"/>
      <c r="E87" s="11"/>
      <c r="F87" s="11"/>
      <c r="G87" s="11"/>
    </row>
    <row r="88" spans="3:7" ht="12.75">
      <c r="C88" s="11"/>
      <c r="D88" s="11"/>
      <c r="E88" s="11"/>
      <c r="F88" s="11"/>
      <c r="G88" s="11"/>
    </row>
    <row r="89" spans="3:7" ht="12.75">
      <c r="C89" s="11"/>
      <c r="D89" s="11"/>
      <c r="E89" s="11"/>
      <c r="F89" s="11"/>
      <c r="G89" s="11"/>
    </row>
    <row r="90" spans="3:7" ht="12.75">
      <c r="C90" s="11"/>
      <c r="D90" s="11"/>
      <c r="E90" s="11"/>
      <c r="F90" s="11"/>
      <c r="G90" s="11"/>
    </row>
    <row r="91" spans="3:7" ht="12.75">
      <c r="C91" s="11"/>
      <c r="D91" s="11"/>
      <c r="E91" s="11"/>
      <c r="F91" s="11"/>
      <c r="G91" s="11"/>
    </row>
    <row r="92" spans="3:7" ht="12.75">
      <c r="C92" s="11"/>
      <c r="D92" s="11"/>
      <c r="E92" s="11"/>
      <c r="F92" s="11"/>
      <c r="G92" s="11"/>
    </row>
    <row r="93" spans="3:7" ht="12.75">
      <c r="C93" s="11"/>
      <c r="D93" s="11"/>
      <c r="E93" s="11"/>
      <c r="F93" s="11"/>
      <c r="G93" s="11"/>
    </row>
    <row r="94" spans="3:7" ht="12.75">
      <c r="C94" s="11"/>
      <c r="D94" s="11"/>
      <c r="E94" s="11"/>
      <c r="F94" s="11"/>
      <c r="G94" s="11"/>
    </row>
    <row r="95" spans="3:7" ht="12.75">
      <c r="C95" s="11"/>
      <c r="D95" s="11"/>
      <c r="E95" s="11"/>
      <c r="F95" s="11"/>
      <c r="G95" s="11"/>
    </row>
    <row r="96" spans="3:7" ht="12.75">
      <c r="C96" s="11"/>
      <c r="D96" s="11"/>
      <c r="E96" s="11"/>
      <c r="F96" s="11"/>
      <c r="G96" s="11"/>
    </row>
    <row r="97" spans="22:84" s="11" customFormat="1" ht="12.75"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22:84" s="11" customFormat="1" ht="12.75"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22:84" s="11" customFormat="1" ht="12.75"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22:84" s="11" customFormat="1" ht="12.75"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22:84" s="11" customFormat="1" ht="12.75"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22:84" s="11" customFormat="1" ht="12.75"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</row>
    <row r="103" spans="22:84" s="11" customFormat="1" ht="12.75"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</row>
    <row r="104" spans="22:84" s="11" customFormat="1" ht="12.75"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</row>
    <row r="105" spans="22:84" s="11" customFormat="1" ht="12.75"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22:84" s="11" customFormat="1" ht="12.75"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</row>
    <row r="107" spans="22:84" s="11" customFormat="1" ht="12.75"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</row>
    <row r="108" spans="22:84" s="11" customFormat="1" ht="12.75"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</row>
    <row r="109" spans="22:84" s="11" customFormat="1" ht="12.75"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</row>
    <row r="110" spans="22:84" s="11" customFormat="1" ht="12.75"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</row>
    <row r="111" spans="22:84" s="11" customFormat="1" ht="12.75"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</row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ht="12.75">
      <c r="C156" s="11"/>
    </row>
    <row r="157" ht="12.75">
      <c r="C157" s="11"/>
    </row>
    <row r="158" ht="12.75">
      <c r="C158" s="11"/>
    </row>
    <row r="159" ht="12.75">
      <c r="C159" s="11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7874015748031497" right="0.7874015748031497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1:IV16384"/>
    </sheetView>
  </sheetViews>
  <sheetFormatPr defaultColWidth="9.00390625" defaultRowHeight="12.75"/>
  <cols>
    <col min="1" max="16384" width="9.125" style="11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UMSK</cp:lastModifiedBy>
  <cp:lastPrinted>2006-05-29T09:32:37Z</cp:lastPrinted>
  <dcterms:created xsi:type="dcterms:W3CDTF">2000-11-16T08:27:55Z</dcterms:created>
  <dcterms:modified xsi:type="dcterms:W3CDTF">2006-05-29T12:25:54Z</dcterms:modified>
  <cp:category/>
  <cp:version/>
  <cp:contentType/>
  <cp:contentStatus/>
</cp:coreProperties>
</file>