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spłaty zobowiązań" sheetId="1" r:id="rId1"/>
    <sheet name="kwoty długu" sheetId="2" r:id="rId2"/>
    <sheet name="wyliczenie poręczenia" sheetId="3" r:id="rId3"/>
  </sheets>
  <definedNames/>
  <calcPr fullCalcOnLoad="1"/>
</workbook>
</file>

<file path=xl/sharedStrings.xml><?xml version="1.0" encoding="utf-8"?>
<sst xmlns="http://schemas.openxmlformats.org/spreadsheetml/2006/main" count="66" uniqueCount="46">
  <si>
    <t>Tytuł spłaty</t>
  </si>
  <si>
    <t>1.</t>
  </si>
  <si>
    <t xml:space="preserve"> - długoterminowe</t>
  </si>
  <si>
    <t xml:space="preserve"> - odsetki</t>
  </si>
  <si>
    <t>2.</t>
  </si>
  <si>
    <t xml:space="preserve"> - długoterminowej</t>
  </si>
  <si>
    <t>Razem:</t>
  </si>
  <si>
    <t>Tytuł dłużny</t>
  </si>
  <si>
    <t>Prognozowane kwoty długu wg stanu na koniec roku</t>
  </si>
  <si>
    <t>3.</t>
  </si>
  <si>
    <t>Poręczenia i gwarancje</t>
  </si>
  <si>
    <t>4.</t>
  </si>
  <si>
    <t>5.</t>
  </si>
  <si>
    <t>Ogółem kwota zadłużenia</t>
  </si>
  <si>
    <t>6.</t>
  </si>
  <si>
    <t xml:space="preserve">Pożyczki :                                          - długoterminowe       </t>
  </si>
  <si>
    <t>Prognozowane dochody budżetowe ( w zł. )</t>
  </si>
  <si>
    <t>Załącznik Nr 13</t>
  </si>
  <si>
    <t>Spłata rat zaciągniętych kredytów:</t>
  </si>
  <si>
    <t>Spłata rat zaciągniętych pożyczek:</t>
  </si>
  <si>
    <t>Planowane spłaty zobowiązań na 2006 rok i lata następne</t>
  </si>
  <si>
    <t>Lp.</t>
  </si>
  <si>
    <t xml:space="preserve">Planowane spłaty zobowiązań </t>
  </si>
  <si>
    <t xml:space="preserve">                                                                                                                                                               Załącznik Nr 10</t>
  </si>
  <si>
    <t>Prognozowane dochody budżetowe</t>
  </si>
  <si>
    <t xml:space="preserve">% obsługi długu do planowanych dochodów </t>
  </si>
  <si>
    <t>Kwota długu na dzień 31.12.2005 r.</t>
  </si>
  <si>
    <t>% kwoty długu do planowanych dochodów</t>
  </si>
  <si>
    <t>Załącznik Nr 10</t>
  </si>
  <si>
    <t>( łączenie z uwzględnieniem poręczeń i gwarancji dla spółki - ZGK )</t>
  </si>
  <si>
    <t>Prognozowane kwoty długu na 2006 rok i lata następne</t>
  </si>
  <si>
    <t>Kredyt :                                           - długoterminowy</t>
  </si>
  <si>
    <t>Wypłaty z tytułu poręczeń i gwarancji</t>
  </si>
  <si>
    <t xml:space="preserve">     Przewodniczący Rady Miejskiej</t>
  </si>
  <si>
    <t xml:space="preserve"> </t>
  </si>
  <si>
    <t xml:space="preserve">Kwota pożyczki wg umowy </t>
  </si>
  <si>
    <t>Dokonane spłaty na dzień 31.07.2006r.</t>
  </si>
  <si>
    <t>Spłaty roczne:</t>
  </si>
  <si>
    <t>Ogółem</t>
  </si>
  <si>
    <t xml:space="preserve">Pozostało do spłaty na dzień 31.07.2006r. </t>
  </si>
  <si>
    <t>1. Pożyczka z WFOŚ i GW nr PB 04075/OA-bsc z dnia 15.11.2004</t>
  </si>
  <si>
    <t>2. Pożyczka z NFOŚ i GW nr 492/2001/Wn02/OA-PE/p z dnia 20.09.2001</t>
  </si>
  <si>
    <t>Ogółem spłaty roczne pożyczek</t>
  </si>
  <si>
    <t>Tomasz Cyganek</t>
  </si>
  <si>
    <t>do UCHWAŁY NR III/20/06 RADY MIEJSKIEJ</t>
  </si>
  <si>
    <t>w Sępólnie Krajeńskim z dnia 28 grudnia 2006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</si>
</sst>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5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wrapText="1"/>
    </xf>
    <xf numFmtId="0" fontId="0" fillId="0" borderId="0" xfId="0" applyAlignment="1">
      <alignment horizontal="left" vertical="center" wrapText="1"/>
    </xf>
    <xf numFmtId="2" fontId="0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5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11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75" workbookViewId="0" topLeftCell="C2">
      <pane xSplit="14925" topLeftCell="M3" activePane="topLeft" state="split"/>
      <selection pane="topLeft" activeCell="K16" sqref="K16"/>
      <selection pane="topRight" activeCell="M8" sqref="M8"/>
    </sheetView>
  </sheetViews>
  <sheetFormatPr defaultColWidth="9.00390625" defaultRowHeight="12.75"/>
  <cols>
    <col min="1" max="1" width="4.875" style="0" customWidth="1"/>
    <col min="2" max="2" width="5.25390625" style="0" bestFit="1" customWidth="1"/>
    <col min="3" max="3" width="24.125" style="0" customWidth="1"/>
    <col min="4" max="4" width="13.625" style="0" customWidth="1"/>
    <col min="5" max="7" width="12.875" style="0" customWidth="1"/>
    <col min="8" max="9" width="13.875" style="0" customWidth="1"/>
    <col min="10" max="10" width="12.875" style="0" customWidth="1"/>
    <col min="11" max="11" width="11.375" style="0" customWidth="1"/>
  </cols>
  <sheetData>
    <row r="1" spans="1:11" s="23" customFormat="1" ht="18" customHeight="1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4" s="3" customFormat="1" ht="15" customHeight="1">
      <c r="A2" s="1"/>
      <c r="B2" s="1"/>
      <c r="C2" s="1"/>
      <c r="D2" s="1"/>
    </row>
    <row r="3" s="3" customFormat="1" ht="12.75"/>
    <row r="4" spans="1:10" s="3" customFormat="1" ht="15.75">
      <c r="A4" s="31" t="s">
        <v>23</v>
      </c>
      <c r="B4" s="31"/>
      <c r="C4" s="32"/>
      <c r="D4" s="32"/>
      <c r="E4" s="32"/>
      <c r="F4" s="32"/>
      <c r="G4" s="32"/>
      <c r="H4" s="51" t="s">
        <v>28</v>
      </c>
      <c r="I4" s="51"/>
      <c r="J4" s="51"/>
    </row>
    <row r="5" spans="1:11" s="3" customFormat="1" ht="15.75">
      <c r="A5" s="31"/>
      <c r="B5" s="31"/>
      <c r="C5" s="31"/>
      <c r="D5" s="31"/>
      <c r="E5" s="31"/>
      <c r="F5" s="31"/>
      <c r="G5" s="31"/>
      <c r="H5" s="52" t="s">
        <v>44</v>
      </c>
      <c r="I5" s="52"/>
      <c r="J5" s="52"/>
      <c r="K5" s="52"/>
    </row>
    <row r="6" spans="1:11" s="3" customFormat="1" ht="12.75" customHeight="1">
      <c r="A6" s="31"/>
      <c r="B6" s="31"/>
      <c r="C6" s="31"/>
      <c r="D6" s="31"/>
      <c r="E6" s="31"/>
      <c r="F6" s="31"/>
      <c r="G6" s="31"/>
      <c r="H6" s="53" t="s">
        <v>45</v>
      </c>
      <c r="I6" s="53"/>
      <c r="J6" s="53"/>
      <c r="K6" s="53"/>
    </row>
    <row r="7" s="3" customFormat="1" ht="12.75"/>
    <row r="8" s="3" customFormat="1" ht="12.75"/>
    <row r="9" spans="2:11" s="3" customFormat="1" ht="12.75">
      <c r="B9" s="41" t="s">
        <v>21</v>
      </c>
      <c r="C9" s="43" t="s">
        <v>0</v>
      </c>
      <c r="D9" s="46" t="s">
        <v>22</v>
      </c>
      <c r="E9" s="47"/>
      <c r="F9" s="47"/>
      <c r="G9" s="47"/>
      <c r="H9" s="47"/>
      <c r="I9" s="47"/>
      <c r="J9" s="47"/>
      <c r="K9" s="48"/>
    </row>
    <row r="10" spans="2:11" s="3" customFormat="1" ht="15">
      <c r="B10" s="42"/>
      <c r="C10" s="44"/>
      <c r="D10" s="15">
        <v>2006</v>
      </c>
      <c r="E10" s="15">
        <v>2007</v>
      </c>
      <c r="F10" s="15">
        <v>2008</v>
      </c>
      <c r="G10" s="15">
        <v>2009</v>
      </c>
      <c r="H10" s="15">
        <v>2010</v>
      </c>
      <c r="I10" s="15">
        <v>2011</v>
      </c>
      <c r="J10" s="24">
        <v>2012</v>
      </c>
      <c r="K10" s="33">
        <v>2013</v>
      </c>
    </row>
    <row r="11" spans="2:11" s="3" customFormat="1" ht="29.25">
      <c r="B11" s="16" t="s">
        <v>1</v>
      </c>
      <c r="C11" s="14" t="s">
        <v>18</v>
      </c>
      <c r="D11" s="17"/>
      <c r="E11" s="17"/>
      <c r="F11" s="17"/>
      <c r="G11" s="17"/>
      <c r="H11" s="17"/>
      <c r="I11" s="17"/>
      <c r="J11" s="25"/>
      <c r="K11" s="34"/>
    </row>
    <row r="12" spans="2:11" s="3" customFormat="1" ht="15.75">
      <c r="B12" s="16"/>
      <c r="C12" s="17" t="s">
        <v>2</v>
      </c>
      <c r="D12" s="18">
        <v>150000</v>
      </c>
      <c r="E12" s="18">
        <f>168000</f>
        <v>168000</v>
      </c>
      <c r="F12" s="18"/>
      <c r="G12" s="18"/>
      <c r="H12" s="18"/>
      <c r="I12" s="18"/>
      <c r="J12" s="25"/>
      <c r="K12" s="34"/>
    </row>
    <row r="13" spans="2:11" s="3" customFormat="1" ht="15.75">
      <c r="B13" s="16"/>
      <c r="C13" s="17" t="s">
        <v>3</v>
      </c>
      <c r="D13" s="18">
        <v>15500</v>
      </c>
      <c r="E13" s="18">
        <f>7300</f>
        <v>7300</v>
      </c>
      <c r="F13" s="18"/>
      <c r="G13" s="18"/>
      <c r="H13" s="18"/>
      <c r="I13" s="18"/>
      <c r="J13" s="25"/>
      <c r="K13" s="34"/>
    </row>
    <row r="14" spans="2:11" s="3" customFormat="1" ht="29.25">
      <c r="B14" s="16" t="s">
        <v>4</v>
      </c>
      <c r="C14" s="14" t="s">
        <v>19</v>
      </c>
      <c r="D14" s="19"/>
      <c r="E14" s="19"/>
      <c r="F14" s="19"/>
      <c r="G14" s="19"/>
      <c r="H14" s="19"/>
      <c r="I14" s="19"/>
      <c r="J14" s="25"/>
      <c r="K14" s="34"/>
    </row>
    <row r="15" spans="2:11" s="3" customFormat="1" ht="15.75">
      <c r="B15" s="16"/>
      <c r="C15" s="17" t="s">
        <v>5</v>
      </c>
      <c r="D15" s="18">
        <v>378520</v>
      </c>
      <c r="E15" s="20">
        <f>520140+15700</f>
        <v>535840</v>
      </c>
      <c r="F15" s="20">
        <v>600440</v>
      </c>
      <c r="G15" s="20">
        <v>600440</v>
      </c>
      <c r="H15" s="20">
        <v>592085</v>
      </c>
      <c r="I15" s="20">
        <v>283050</v>
      </c>
      <c r="J15" s="25">
        <v>209890</v>
      </c>
      <c r="K15" s="25">
        <v>81508</v>
      </c>
    </row>
    <row r="16" spans="2:11" s="3" customFormat="1" ht="14.25">
      <c r="B16" s="17"/>
      <c r="C16" s="17" t="s">
        <v>3</v>
      </c>
      <c r="D16" s="21">
        <v>84500</v>
      </c>
      <c r="E16" s="21">
        <v>92700</v>
      </c>
      <c r="F16" s="21">
        <v>100000</v>
      </c>
      <c r="G16" s="21">
        <v>90000</v>
      </c>
      <c r="H16" s="21">
        <v>60000</v>
      </c>
      <c r="I16" s="21">
        <v>30000</v>
      </c>
      <c r="J16" s="25">
        <v>12000</v>
      </c>
      <c r="K16" s="35">
        <v>1000</v>
      </c>
    </row>
    <row r="17" spans="2:11" s="3" customFormat="1" ht="36" customHeight="1">
      <c r="B17" s="16" t="s">
        <v>9</v>
      </c>
      <c r="C17" s="14" t="s">
        <v>32</v>
      </c>
      <c r="D17" s="19">
        <v>53000</v>
      </c>
      <c r="E17" s="19">
        <v>510724</v>
      </c>
      <c r="F17" s="19">
        <f>E17</f>
        <v>510724</v>
      </c>
      <c r="G17" s="19">
        <f>F17</f>
        <v>510724</v>
      </c>
      <c r="H17" s="19">
        <v>585423</v>
      </c>
      <c r="I17" s="19">
        <v>212000</v>
      </c>
      <c r="J17" s="25">
        <v>212000</v>
      </c>
      <c r="K17" s="25">
        <v>218000</v>
      </c>
    </row>
    <row r="18" spans="2:11" s="3" customFormat="1" ht="15.75">
      <c r="B18" s="26" t="s">
        <v>11</v>
      </c>
      <c r="C18" s="16" t="s">
        <v>6</v>
      </c>
      <c r="D18" s="22">
        <f aca="true" t="shared" si="0" ref="D18:K18">SUM(D12:D17)</f>
        <v>681520</v>
      </c>
      <c r="E18" s="22">
        <f t="shared" si="0"/>
        <v>1314564</v>
      </c>
      <c r="F18" s="22">
        <f t="shared" si="0"/>
        <v>1211164</v>
      </c>
      <c r="G18" s="22">
        <f t="shared" si="0"/>
        <v>1201164</v>
      </c>
      <c r="H18" s="22">
        <f t="shared" si="0"/>
        <v>1237508</v>
      </c>
      <c r="I18" s="22">
        <f t="shared" si="0"/>
        <v>525050</v>
      </c>
      <c r="J18" s="22">
        <f t="shared" si="0"/>
        <v>433890</v>
      </c>
      <c r="K18" s="22">
        <f t="shared" si="0"/>
        <v>300508</v>
      </c>
    </row>
    <row r="19" spans="2:11" s="3" customFormat="1" ht="36.75" customHeight="1">
      <c r="B19" s="26" t="s">
        <v>12</v>
      </c>
      <c r="C19" s="27" t="s">
        <v>24</v>
      </c>
      <c r="D19" s="25">
        <v>31026890.99</v>
      </c>
      <c r="E19" s="25">
        <v>30187695</v>
      </c>
      <c r="F19" s="25">
        <f aca="true" t="shared" si="1" ref="E19:K19">E19*1.015</f>
        <v>30640510.424999997</v>
      </c>
      <c r="G19" s="25">
        <f t="shared" si="1"/>
        <v>31100118.081374995</v>
      </c>
      <c r="H19" s="25">
        <f t="shared" si="1"/>
        <v>31566619.852595616</v>
      </c>
      <c r="I19" s="25">
        <f t="shared" si="1"/>
        <v>32040119.15038455</v>
      </c>
      <c r="J19" s="25">
        <f t="shared" si="1"/>
        <v>32520720.937640313</v>
      </c>
      <c r="K19" s="25">
        <f t="shared" si="1"/>
        <v>33008531.751704916</v>
      </c>
    </row>
    <row r="20" spans="2:11" s="3" customFormat="1" ht="36.75" customHeight="1">
      <c r="B20" s="26" t="s">
        <v>14</v>
      </c>
      <c r="C20" s="14" t="s">
        <v>25</v>
      </c>
      <c r="D20" s="29">
        <f aca="true" t="shared" si="2" ref="D20:K20">D18/D19*100</f>
        <v>2.1965462160538567</v>
      </c>
      <c r="E20" s="29">
        <f t="shared" si="2"/>
        <v>4.354635224716561</v>
      </c>
      <c r="F20" s="29">
        <f t="shared" si="2"/>
        <v>3.9528192683493786</v>
      </c>
      <c r="G20" s="29">
        <f t="shared" si="2"/>
        <v>3.862249001296699</v>
      </c>
      <c r="H20" s="29">
        <f t="shared" si="2"/>
        <v>3.9203057083042223</v>
      </c>
      <c r="I20" s="29">
        <f t="shared" si="2"/>
        <v>1.638726739858888</v>
      </c>
      <c r="J20" s="29">
        <f t="shared" si="2"/>
        <v>1.3341955143983435</v>
      </c>
      <c r="K20" s="29">
        <f t="shared" si="2"/>
        <v>0.9103949314088425</v>
      </c>
    </row>
    <row r="21" s="3" customFormat="1" ht="12.75"/>
    <row r="22" s="40" customFormat="1" ht="12.75"/>
    <row r="23" spans="1:9" s="3" customFormat="1" ht="12.75">
      <c r="A23" s="4"/>
      <c r="H23" s="39"/>
      <c r="I23" s="39"/>
    </row>
    <row r="24" spans="8:11" s="3" customFormat="1" ht="12.75">
      <c r="H24" s="39" t="s">
        <v>33</v>
      </c>
      <c r="I24" s="39"/>
      <c r="J24" s="39"/>
      <c r="K24" s="12"/>
    </row>
    <row r="25" spans="8:11" s="3" customFormat="1" ht="12.75">
      <c r="H25" t="s">
        <v>34</v>
      </c>
      <c r="I25" s="45"/>
      <c r="J25" s="45"/>
      <c r="K25" s="45"/>
    </row>
    <row r="26" spans="8:11" s="3" customFormat="1" ht="12.75">
      <c r="H26" s="49" t="s">
        <v>43</v>
      </c>
      <c r="I26" s="49"/>
      <c r="J26" s="49"/>
      <c r="K26" s="13"/>
    </row>
    <row r="27" s="3" customFormat="1" ht="12.75"/>
    <row r="28" spans="8:9" s="3" customFormat="1" ht="12.75">
      <c r="H28" s="39"/>
      <c r="I28" s="39"/>
    </row>
    <row r="29" s="3" customFormat="1" ht="12.75"/>
    <row r="30" s="3" customFormat="1" ht="12.75"/>
    <row r="31" spans="4:11" ht="12.75">
      <c r="D31" s="2"/>
      <c r="H31" s="3"/>
      <c r="I31" s="3"/>
      <c r="J31" s="3"/>
      <c r="K31" s="3"/>
    </row>
    <row r="32" spans="8:11" ht="12.75">
      <c r="H32" s="3"/>
      <c r="I32" s="3"/>
      <c r="J32" s="3"/>
      <c r="K32" s="3"/>
    </row>
    <row r="33" spans="8:11" ht="12.75">
      <c r="H33" s="3"/>
      <c r="I33" s="3"/>
      <c r="J33" s="3"/>
      <c r="K33" s="3"/>
    </row>
  </sheetData>
  <mergeCells count="13">
    <mergeCell ref="A1:K1"/>
    <mergeCell ref="H4:J4"/>
    <mergeCell ref="H5:K5"/>
    <mergeCell ref="H6:K6"/>
    <mergeCell ref="H23:I23"/>
    <mergeCell ref="H28:I28"/>
    <mergeCell ref="A22:IV22"/>
    <mergeCell ref="B9:B10"/>
    <mergeCell ref="C9:C10"/>
    <mergeCell ref="I25:K25"/>
    <mergeCell ref="D9:K9"/>
    <mergeCell ref="H26:J26"/>
    <mergeCell ref="H24:J24"/>
  </mergeCells>
  <printOptions/>
  <pageMargins left="0.5118110236220472" right="0.3" top="0.68" bottom="0.3" header="0.49" footer="0.6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B1">
      <selection activeCell="L13" sqref="L13"/>
    </sheetView>
  </sheetViews>
  <sheetFormatPr defaultColWidth="9.00390625" defaultRowHeight="12.75"/>
  <cols>
    <col min="1" max="1" width="5.125" style="0" customWidth="1"/>
    <col min="2" max="2" width="29.875" style="0" customWidth="1"/>
    <col min="3" max="3" width="15.625" style="0" customWidth="1"/>
    <col min="4" max="10" width="10.75390625" style="0" customWidth="1"/>
    <col min="11" max="11" width="10.125" style="0" bestFit="1" customWidth="1"/>
  </cols>
  <sheetData>
    <row r="1" spans="1:10" ht="18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5" spans="6:10" ht="15.75">
      <c r="F5" s="55" t="s">
        <v>17</v>
      </c>
      <c r="G5" s="55"/>
      <c r="H5" s="55"/>
      <c r="I5" s="55"/>
      <c r="J5" s="55"/>
    </row>
    <row r="6" spans="6:10" ht="15.75">
      <c r="F6" s="54" t="s">
        <v>44</v>
      </c>
      <c r="G6" s="54"/>
      <c r="H6" s="54"/>
      <c r="I6" s="54"/>
      <c r="J6" s="54"/>
    </row>
    <row r="7" spans="6:10" ht="15.75">
      <c r="F7" s="54" t="s">
        <v>45</v>
      </c>
      <c r="G7" s="54"/>
      <c r="H7" s="54"/>
      <c r="I7" s="54"/>
      <c r="J7" s="54"/>
    </row>
    <row r="8" spans="7:10" ht="15.75">
      <c r="G8" s="30"/>
      <c r="H8" s="54"/>
      <c r="I8" s="54"/>
      <c r="J8" s="54"/>
    </row>
    <row r="9" spans="9:10" ht="12.75">
      <c r="I9" s="2"/>
      <c r="J9" s="2"/>
    </row>
    <row r="10" spans="1:11" ht="30.75" customHeight="1">
      <c r="A10" s="59" t="s">
        <v>21</v>
      </c>
      <c r="B10" s="59" t="s">
        <v>7</v>
      </c>
      <c r="C10" s="56" t="s">
        <v>26</v>
      </c>
      <c r="D10" s="61" t="s">
        <v>8</v>
      </c>
      <c r="E10" s="62"/>
      <c r="F10" s="62"/>
      <c r="G10" s="62"/>
      <c r="H10" s="62"/>
      <c r="I10" s="62"/>
      <c r="J10" s="62"/>
      <c r="K10" s="63"/>
    </row>
    <row r="11" spans="1:11" ht="15.75" customHeight="1">
      <c r="A11" s="60"/>
      <c r="B11" s="60"/>
      <c r="C11" s="57"/>
      <c r="D11" s="7">
        <v>2006</v>
      </c>
      <c r="E11" s="7">
        <v>2007</v>
      </c>
      <c r="F11" s="7">
        <v>2008</v>
      </c>
      <c r="G11" s="7">
        <v>2009</v>
      </c>
      <c r="H11" s="7">
        <v>2010</v>
      </c>
      <c r="I11" s="7">
        <v>2011</v>
      </c>
      <c r="J11" s="7">
        <v>2012</v>
      </c>
      <c r="K11" s="37">
        <v>2013</v>
      </c>
    </row>
    <row r="12" spans="1:11" ht="27.75" customHeight="1">
      <c r="A12" s="6" t="s">
        <v>1</v>
      </c>
      <c r="B12" s="8" t="s">
        <v>31</v>
      </c>
      <c r="C12" s="9">
        <v>318000</v>
      </c>
      <c r="D12" s="9">
        <f>168000</f>
        <v>168000</v>
      </c>
      <c r="E12" s="9"/>
      <c r="F12" s="9"/>
      <c r="G12" s="9"/>
      <c r="H12" s="9"/>
      <c r="I12" s="9"/>
      <c r="J12" s="9"/>
      <c r="K12" s="36"/>
    </row>
    <row r="13" spans="1:11" ht="29.25" customHeight="1">
      <c r="A13" s="6" t="s">
        <v>4</v>
      </c>
      <c r="B13" s="8" t="s">
        <v>15</v>
      </c>
      <c r="C13" s="9">
        <v>2468065</v>
      </c>
      <c r="D13" s="9">
        <f>2089545+420000+198991</f>
        <v>2708536</v>
      </c>
      <c r="E13" s="9">
        <v>2562130</v>
      </c>
      <c r="F13" s="9">
        <v>1806973</v>
      </c>
      <c r="G13" s="9">
        <v>1246533</v>
      </c>
      <c r="H13" s="9">
        <v>694448</v>
      </c>
      <c r="I13" s="9">
        <v>451398</v>
      </c>
      <c r="J13" s="9">
        <v>276225</v>
      </c>
      <c r="K13" s="9">
        <v>194717</v>
      </c>
    </row>
    <row r="14" spans="1:11" ht="18.75" customHeight="1">
      <c r="A14" s="6" t="s">
        <v>9</v>
      </c>
      <c r="B14" s="8" t="s">
        <v>10</v>
      </c>
      <c r="C14" s="9">
        <v>3308319</v>
      </c>
      <c r="D14" s="9">
        <v>2759595</v>
      </c>
      <c r="E14" s="9">
        <f>D14-510724</f>
        <v>2248871</v>
      </c>
      <c r="F14" s="9">
        <f>E14-510724</f>
        <v>1738147</v>
      </c>
      <c r="G14" s="9">
        <f>F14-510724</f>
        <v>1227423</v>
      </c>
      <c r="H14" s="9">
        <f>G14-585423</f>
        <v>642000</v>
      </c>
      <c r="I14" s="9">
        <f>H14-212000</f>
        <v>430000</v>
      </c>
      <c r="J14" s="9">
        <f>I14-212000</f>
        <v>218000</v>
      </c>
      <c r="K14" s="9">
        <v>0</v>
      </c>
    </row>
    <row r="15" spans="1:11" ht="18" customHeight="1">
      <c r="A15" s="6" t="s">
        <v>11</v>
      </c>
      <c r="B15" s="8" t="s">
        <v>13</v>
      </c>
      <c r="C15" s="9">
        <f aca="true" t="shared" si="0" ref="C15:K15">SUM(C12:C14)</f>
        <v>6094384</v>
      </c>
      <c r="D15" s="9">
        <f t="shared" si="0"/>
        <v>5636131</v>
      </c>
      <c r="E15" s="9">
        <f t="shared" si="0"/>
        <v>4811001</v>
      </c>
      <c r="F15" s="9">
        <f t="shared" si="0"/>
        <v>3545120</v>
      </c>
      <c r="G15" s="9">
        <f t="shared" si="0"/>
        <v>2473956</v>
      </c>
      <c r="H15" s="9">
        <f t="shared" si="0"/>
        <v>1336448</v>
      </c>
      <c r="I15" s="9">
        <f t="shared" si="0"/>
        <v>881398</v>
      </c>
      <c r="J15" s="9">
        <f t="shared" si="0"/>
        <v>494225</v>
      </c>
      <c r="K15" s="9">
        <f t="shared" si="0"/>
        <v>194717</v>
      </c>
    </row>
    <row r="16" spans="1:11" ht="26.25" customHeight="1">
      <c r="A16" s="6" t="s">
        <v>12</v>
      </c>
      <c r="B16" s="8" t="s">
        <v>16</v>
      </c>
      <c r="C16" s="9">
        <v>25251020</v>
      </c>
      <c r="D16" s="9">
        <v>31026890.99</v>
      </c>
      <c r="E16" s="9">
        <v>30187695</v>
      </c>
      <c r="F16" s="9">
        <f aca="true" t="shared" si="1" ref="E16:K16">E16*1.015</f>
        <v>30640510.424999997</v>
      </c>
      <c r="G16" s="9">
        <f t="shared" si="1"/>
        <v>31100118.081374995</v>
      </c>
      <c r="H16" s="9">
        <f t="shared" si="1"/>
        <v>31566619.852595616</v>
      </c>
      <c r="I16" s="9">
        <f t="shared" si="1"/>
        <v>32040119.15038455</v>
      </c>
      <c r="J16" s="9">
        <f t="shared" si="1"/>
        <v>32520720.937640313</v>
      </c>
      <c r="K16" s="9">
        <f t="shared" si="1"/>
        <v>33008531.751704916</v>
      </c>
    </row>
    <row r="17" spans="1:11" ht="26.25" customHeight="1">
      <c r="A17" s="6" t="s">
        <v>14</v>
      </c>
      <c r="B17" s="8" t="s">
        <v>27</v>
      </c>
      <c r="C17" s="9">
        <f>C15/C16*100</f>
        <v>24.135199290959335</v>
      </c>
      <c r="D17" s="9">
        <f aca="true" t="shared" si="2" ref="D17:K17">D15/D16*100</f>
        <v>18.16531022014591</v>
      </c>
      <c r="E17" s="9">
        <f t="shared" si="2"/>
        <v>15.936960407212275</v>
      </c>
      <c r="F17" s="9">
        <f t="shared" si="2"/>
        <v>11.570042244164085</v>
      </c>
      <c r="G17" s="9">
        <f t="shared" si="2"/>
        <v>7.954812240669865</v>
      </c>
      <c r="H17" s="9">
        <f t="shared" si="2"/>
        <v>4.233738063310914</v>
      </c>
      <c r="I17" s="9">
        <f>I15/I16*100</f>
        <v>2.750919857267202</v>
      </c>
      <c r="J17" s="9">
        <f t="shared" si="2"/>
        <v>1.519723381740813</v>
      </c>
      <c r="K17" s="9">
        <f t="shared" si="2"/>
        <v>0.5898990038838753</v>
      </c>
    </row>
    <row r="18" spans="1:10" ht="12.75">
      <c r="A18" s="10"/>
      <c r="B18" s="11"/>
      <c r="C18" s="12"/>
      <c r="D18" s="12"/>
      <c r="E18" s="12"/>
      <c r="F18" s="12"/>
      <c r="G18" s="12"/>
      <c r="H18" s="12"/>
      <c r="I18" s="12"/>
      <c r="J18" s="12"/>
    </row>
    <row r="19" spans="1:10" ht="16.5" customHeight="1">
      <c r="A19" s="58"/>
      <c r="B19" s="58"/>
      <c r="C19" s="58"/>
      <c r="D19" s="58"/>
      <c r="E19" s="58"/>
      <c r="F19" s="58"/>
      <c r="G19" s="58"/>
      <c r="H19" s="58"/>
      <c r="I19" s="12"/>
      <c r="J19" s="12"/>
    </row>
    <row r="20" spans="1:10" ht="13.5" customHeight="1">
      <c r="A20" s="28"/>
      <c r="B20" s="28"/>
      <c r="C20" s="28"/>
      <c r="D20" s="28"/>
      <c r="E20" s="28"/>
      <c r="F20" s="28"/>
      <c r="G20" t="s">
        <v>33</v>
      </c>
      <c r="H20" s="28"/>
      <c r="I20" s="12"/>
      <c r="J20" s="12"/>
    </row>
    <row r="21" spans="1:10" ht="12.75">
      <c r="A21" s="5"/>
      <c r="B21" s="11"/>
      <c r="C21" s="12"/>
      <c r="D21" s="12"/>
      <c r="E21" s="12"/>
      <c r="F21" s="12"/>
      <c r="G21" t="s">
        <v>34</v>
      </c>
      <c r="H21" s="45"/>
      <c r="I21" s="45"/>
      <c r="J21" s="45"/>
    </row>
    <row r="22" spans="1:10" ht="12.75">
      <c r="A22" s="5"/>
      <c r="B22" s="11"/>
      <c r="C22" s="12"/>
      <c r="D22" s="12"/>
      <c r="E22" s="12"/>
      <c r="F22" s="12"/>
      <c r="G22" s="49" t="s">
        <v>43</v>
      </c>
      <c r="H22" s="49"/>
      <c r="I22" s="49"/>
      <c r="J22" s="13"/>
    </row>
    <row r="23" spans="1:10" ht="12.75">
      <c r="A23" s="5"/>
      <c r="B23" s="11"/>
      <c r="C23" s="12"/>
      <c r="D23" s="12"/>
      <c r="E23" s="12"/>
      <c r="F23" s="12"/>
      <c r="G23" s="12"/>
      <c r="H23" s="45"/>
      <c r="I23" s="45"/>
      <c r="J23" s="45"/>
    </row>
  </sheetData>
  <mergeCells count="12">
    <mergeCell ref="H21:J21"/>
    <mergeCell ref="H23:J23"/>
    <mergeCell ref="C10:C11"/>
    <mergeCell ref="A19:H19"/>
    <mergeCell ref="B10:B11"/>
    <mergeCell ref="A10:A11"/>
    <mergeCell ref="D10:K10"/>
    <mergeCell ref="G22:I22"/>
    <mergeCell ref="H8:J8"/>
    <mergeCell ref="F6:J6"/>
    <mergeCell ref="F5:J5"/>
    <mergeCell ref="F7:J7"/>
  </mergeCells>
  <printOptions/>
  <pageMargins left="0.4330708661417323" right="0.3937007874015748" top="0.984251968503937" bottom="0.4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E40" sqref="E40"/>
    </sheetView>
  </sheetViews>
  <sheetFormatPr defaultColWidth="9.00390625" defaultRowHeight="12.75"/>
  <cols>
    <col min="5" max="5" width="14.125" style="0" customWidth="1"/>
  </cols>
  <sheetData>
    <row r="1" ht="21" customHeight="1">
      <c r="A1" t="s">
        <v>40</v>
      </c>
    </row>
    <row r="2" spans="1:5" ht="24.75" customHeight="1">
      <c r="A2" t="s">
        <v>35</v>
      </c>
      <c r="E2" s="38">
        <v>1643000</v>
      </c>
    </row>
    <row r="3" spans="1:5" ht="19.5" customHeight="1">
      <c r="A3" t="s">
        <v>36</v>
      </c>
      <c r="E3" s="38">
        <v>298724</v>
      </c>
    </row>
    <row r="4" spans="1:5" ht="17.25" customHeight="1">
      <c r="A4" t="s">
        <v>39</v>
      </c>
      <c r="E4" s="38">
        <f>E2-E3</f>
        <v>1344276</v>
      </c>
    </row>
    <row r="5" ht="12.75">
      <c r="E5" s="38"/>
    </row>
    <row r="6" spans="1:5" ht="12.75">
      <c r="A6" t="s">
        <v>37</v>
      </c>
      <c r="C6">
        <v>2006</v>
      </c>
      <c r="E6" s="38">
        <v>74681</v>
      </c>
    </row>
    <row r="7" spans="3:5" ht="12.75">
      <c r="C7">
        <v>2007</v>
      </c>
      <c r="E7" s="38">
        <v>298724</v>
      </c>
    </row>
    <row r="8" spans="3:5" ht="12.75">
      <c r="C8">
        <v>2008</v>
      </c>
      <c r="E8" s="38">
        <v>298724</v>
      </c>
    </row>
    <row r="9" spans="3:5" ht="12.75">
      <c r="C9">
        <v>2009</v>
      </c>
      <c r="E9" s="38">
        <v>298724</v>
      </c>
    </row>
    <row r="10" spans="3:5" ht="12.75">
      <c r="C10">
        <v>2010</v>
      </c>
      <c r="E10" s="38">
        <v>298724</v>
      </c>
    </row>
    <row r="11" spans="3:5" ht="12.75">
      <c r="C11">
        <v>2010</v>
      </c>
      <c r="E11" s="38">
        <v>74699</v>
      </c>
    </row>
    <row r="12" spans="3:5" ht="12.75">
      <c r="C12" t="s">
        <v>38</v>
      </c>
      <c r="E12" s="38">
        <f>SUM(E6:E11)</f>
        <v>1344276</v>
      </c>
    </row>
    <row r="15" ht="12.75">
      <c r="A15" t="s">
        <v>41</v>
      </c>
    </row>
    <row r="17" spans="1:5" ht="24.75" customHeight="1">
      <c r="A17" t="s">
        <v>35</v>
      </c>
      <c r="E17" s="38">
        <v>2820000</v>
      </c>
    </row>
    <row r="18" spans="1:5" ht="19.5" customHeight="1">
      <c r="A18" t="s">
        <v>36</v>
      </c>
      <c r="E18" s="38">
        <v>1224000</v>
      </c>
    </row>
    <row r="19" spans="1:5" ht="17.25" customHeight="1">
      <c r="A19" t="s">
        <v>39</v>
      </c>
      <c r="E19" s="38">
        <f>E17-E18</f>
        <v>1596000</v>
      </c>
    </row>
    <row r="20" ht="12.75">
      <c r="E20" s="38"/>
    </row>
    <row r="21" spans="1:5" ht="12.75">
      <c r="A21" t="s">
        <v>37</v>
      </c>
      <c r="C21">
        <v>2006</v>
      </c>
      <c r="E21" s="38">
        <v>106000</v>
      </c>
    </row>
    <row r="22" spans="3:5" ht="12.75">
      <c r="C22">
        <v>2007</v>
      </c>
      <c r="E22" s="38">
        <v>212000</v>
      </c>
    </row>
    <row r="23" spans="3:5" ht="12.75">
      <c r="C23">
        <v>2008</v>
      </c>
      <c r="E23" s="38">
        <v>212000</v>
      </c>
    </row>
    <row r="24" spans="3:5" ht="12.75">
      <c r="C24">
        <v>2009</v>
      </c>
      <c r="E24" s="38">
        <v>212000</v>
      </c>
    </row>
    <row r="25" spans="3:5" ht="12.75">
      <c r="C25">
        <v>2010</v>
      </c>
      <c r="E25" s="38">
        <v>212000</v>
      </c>
    </row>
    <row r="26" spans="3:5" ht="12.75">
      <c r="C26">
        <v>2011</v>
      </c>
      <c r="E26" s="38">
        <v>212000</v>
      </c>
    </row>
    <row r="27" spans="3:5" ht="12.75">
      <c r="C27">
        <v>2012</v>
      </c>
      <c r="E27" s="38">
        <v>212000</v>
      </c>
    </row>
    <row r="28" spans="3:5" ht="12.75">
      <c r="C28">
        <v>2013</v>
      </c>
      <c r="E28" s="38">
        <v>218000</v>
      </c>
    </row>
    <row r="29" spans="3:5" ht="12.75">
      <c r="C29" t="s">
        <v>38</v>
      </c>
      <c r="E29" s="38">
        <f>SUM(E21:E28)</f>
        <v>1596000</v>
      </c>
    </row>
    <row r="31" ht="12.75">
      <c r="A31" t="s">
        <v>42</v>
      </c>
    </row>
    <row r="32" spans="1:5" ht="12.75">
      <c r="A32" t="s">
        <v>37</v>
      </c>
      <c r="C32">
        <v>2006</v>
      </c>
      <c r="E32" s="38">
        <f>E6+E21</f>
        <v>180681</v>
      </c>
    </row>
    <row r="33" spans="3:5" ht="12.75">
      <c r="C33">
        <v>2007</v>
      </c>
      <c r="E33" s="38">
        <f>E7+E22</f>
        <v>510724</v>
      </c>
    </row>
    <row r="34" spans="3:5" ht="12.75">
      <c r="C34">
        <v>2008</v>
      </c>
      <c r="E34" s="38">
        <f>E8+E23</f>
        <v>510724</v>
      </c>
    </row>
    <row r="35" spans="3:5" ht="12.75">
      <c r="C35">
        <v>2009</v>
      </c>
      <c r="E35" s="38">
        <f>E9+E24</f>
        <v>510724</v>
      </c>
    </row>
    <row r="36" spans="3:5" ht="12.75">
      <c r="C36">
        <v>2010</v>
      </c>
      <c r="E36" s="38">
        <f>E10+E25+E11</f>
        <v>585423</v>
      </c>
    </row>
    <row r="37" spans="3:5" ht="12.75">
      <c r="C37">
        <v>2011</v>
      </c>
      <c r="E37" s="38">
        <f>E26</f>
        <v>212000</v>
      </c>
    </row>
    <row r="38" spans="3:5" ht="12.75">
      <c r="C38">
        <v>2012</v>
      </c>
      <c r="E38" s="38">
        <f>E27</f>
        <v>212000</v>
      </c>
    </row>
    <row r="39" spans="3:5" ht="12.75">
      <c r="C39">
        <v>2013</v>
      </c>
      <c r="E39" s="38">
        <f>E28</f>
        <v>218000</v>
      </c>
    </row>
    <row r="40" spans="3:5" ht="12.75">
      <c r="C40" t="s">
        <v>38</v>
      </c>
      <c r="E40" s="38">
        <f>SUM(E32:E39)</f>
        <v>2940276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URZĄD MIEJSKI w Sępólnie Kajeńskim-Ewa Marzec</cp:lastModifiedBy>
  <cp:lastPrinted>2006-12-04T10:32:46Z</cp:lastPrinted>
  <dcterms:created xsi:type="dcterms:W3CDTF">2003-10-29T10:16:25Z</dcterms:created>
  <dcterms:modified xsi:type="dcterms:W3CDTF">2007-01-04T08:22:28Z</dcterms:modified>
  <cp:category/>
  <cp:version/>
  <cp:contentType/>
  <cp:contentStatus/>
</cp:coreProperties>
</file>