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spłaty zobowiązań" sheetId="1" r:id="rId1"/>
    <sheet name="Arkusz3" sheetId="2" r:id="rId2"/>
  </sheets>
  <definedNames/>
  <calcPr fullCalcOnLoad="1"/>
</workbook>
</file>

<file path=xl/sharedStrings.xml><?xml version="1.0" encoding="utf-8"?>
<sst xmlns="http://schemas.openxmlformats.org/spreadsheetml/2006/main" count="27" uniqueCount="26">
  <si>
    <t>Tytuł spłaty</t>
  </si>
  <si>
    <t>1.</t>
  </si>
  <si>
    <t xml:space="preserve"> - długoterminowe</t>
  </si>
  <si>
    <t xml:space="preserve"> - odsetki</t>
  </si>
  <si>
    <t>2.</t>
  </si>
  <si>
    <t xml:space="preserve"> - długoterminowej</t>
  </si>
  <si>
    <t>Razem:</t>
  </si>
  <si>
    <t>3.</t>
  </si>
  <si>
    <t>4.</t>
  </si>
  <si>
    <t>5.</t>
  </si>
  <si>
    <t>6.</t>
  </si>
  <si>
    <t>Spłata rat zaciągniętych kredytów:</t>
  </si>
  <si>
    <t>Spłata rat zaciągniętych pożyczek:</t>
  </si>
  <si>
    <t>Planowane spłaty zobowiązań na 2006 rok i lata następne</t>
  </si>
  <si>
    <t>Lp.</t>
  </si>
  <si>
    <t xml:space="preserve">Planowane spłaty zobowiązań </t>
  </si>
  <si>
    <t xml:space="preserve">                                                                                                                                                               Załącznik Nr 10</t>
  </si>
  <si>
    <t>Prognozowane dochody budżetowe</t>
  </si>
  <si>
    <t xml:space="preserve">% obsługi długu do planowanych dochodów </t>
  </si>
  <si>
    <t>Załącznik Nr 10</t>
  </si>
  <si>
    <t>Wypłaty z tytułu poręczeń i gwarancji</t>
  </si>
  <si>
    <t xml:space="preserve">     Przewodniczący Rady Miejskiej</t>
  </si>
  <si>
    <t xml:space="preserve"> </t>
  </si>
  <si>
    <t xml:space="preserve">          Edward Stachowicz</t>
  </si>
  <si>
    <t>w Sępólnie Krajeńskim z dnia 25 maja 2006 roku</t>
  </si>
  <si>
    <t>do UCHWAŁY NR XLIII/339/06 RADY MIEJSKIEJ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</si>
</sst>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00000"/>
    <numFmt numFmtId="165" formatCode="0.00000000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</numFmts>
  <fonts count="14">
    <font>
      <sz val="10"/>
      <name val="Arial CE"/>
      <family val="0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Arial CE"/>
      <family val="0"/>
    </font>
    <font>
      <b/>
      <sz val="11"/>
      <name val="Arial CE"/>
      <family val="0"/>
    </font>
    <font>
      <b/>
      <sz val="10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3" fontId="0" fillId="0" borderId="0" xfId="0" applyNumberFormat="1" applyAlignment="1">
      <alignment vertical="center"/>
    </xf>
    <xf numFmtId="3" fontId="0" fillId="0" borderId="0" xfId="0" applyNumberFormat="1" applyAlignment="1">
      <alignment horizontal="center" vertical="center"/>
    </xf>
    <xf numFmtId="0" fontId="5" fillId="0" borderId="1" xfId="0" applyFont="1" applyBorder="1" applyAlignment="1">
      <alignment wrapText="1"/>
    </xf>
    <xf numFmtId="0" fontId="4" fillId="0" borderId="2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5" fillId="0" borderId="1" xfId="0" applyFont="1" applyBorder="1" applyAlignment="1">
      <alignment/>
    </xf>
    <xf numFmtId="3" fontId="5" fillId="0" borderId="1" xfId="0" applyNumberFormat="1" applyFont="1" applyBorder="1" applyAlignment="1">
      <alignment/>
    </xf>
    <xf numFmtId="3" fontId="5" fillId="0" borderId="3" xfId="0" applyNumberFormat="1" applyFont="1" applyBorder="1" applyAlignment="1">
      <alignment/>
    </xf>
    <xf numFmtId="3" fontId="5" fillId="0" borderId="4" xfId="0" applyNumberFormat="1" applyFont="1" applyBorder="1" applyAlignment="1">
      <alignment/>
    </xf>
    <xf numFmtId="3" fontId="5" fillId="0" borderId="2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0" fontId="8" fillId="0" borderId="0" xfId="0" applyFont="1" applyAlignment="1">
      <alignment horizontal="center"/>
    </xf>
    <xf numFmtId="0" fontId="9" fillId="0" borderId="2" xfId="0" applyFont="1" applyBorder="1" applyAlignment="1">
      <alignment horizontal="center"/>
    </xf>
    <xf numFmtId="3" fontId="0" fillId="0" borderId="1" xfId="0" applyNumberFormat="1" applyBorder="1" applyAlignment="1">
      <alignment/>
    </xf>
    <xf numFmtId="0" fontId="4" fillId="0" borderId="1" xfId="0" applyFont="1" applyBorder="1" applyAlignment="1">
      <alignment/>
    </xf>
    <xf numFmtId="3" fontId="5" fillId="0" borderId="1" xfId="0" applyNumberFormat="1" applyFont="1" applyBorder="1" applyAlignment="1">
      <alignment wrapText="1"/>
    </xf>
    <xf numFmtId="0" fontId="0" fillId="0" borderId="0" xfId="0" applyAlignment="1">
      <alignment horizontal="left" vertical="center" wrapText="1"/>
    </xf>
    <xf numFmtId="2" fontId="0" fillId="0" borderId="1" xfId="0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" xfId="0" applyFont="1" applyFill="1" applyBorder="1" applyAlignment="1">
      <alignment horizontal="center"/>
    </xf>
    <xf numFmtId="0" fontId="0" fillId="0" borderId="1" xfId="0" applyBorder="1" applyAlignment="1">
      <alignment/>
    </xf>
    <xf numFmtId="3" fontId="5" fillId="0" borderId="1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shrinkToFit="1"/>
    </xf>
    <xf numFmtId="0" fontId="2" fillId="0" borderId="3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0" fillId="0" borderId="4" xfId="0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view="pageBreakPreview" zoomScale="75" zoomScaleSheetLayoutView="75" workbookViewId="0" topLeftCell="A4">
      <pane xSplit="11280" topLeftCell="M1" activePane="topLeft" state="split"/>
      <selection pane="topLeft" activeCell="H5" sqref="H5:K5"/>
      <selection pane="topRight" activeCell="M8" sqref="M8"/>
    </sheetView>
  </sheetViews>
  <sheetFormatPr defaultColWidth="9.00390625" defaultRowHeight="12.75"/>
  <cols>
    <col min="1" max="1" width="4.875" style="0" customWidth="1"/>
    <col min="2" max="2" width="5.25390625" style="0" bestFit="1" customWidth="1"/>
    <col min="3" max="3" width="24.125" style="0" customWidth="1"/>
    <col min="4" max="4" width="13.625" style="0" customWidth="1"/>
    <col min="5" max="7" width="12.875" style="0" customWidth="1"/>
    <col min="8" max="9" width="13.875" style="0" customWidth="1"/>
    <col min="10" max="10" width="12.875" style="0" customWidth="1"/>
    <col min="11" max="11" width="11.375" style="0" customWidth="1"/>
  </cols>
  <sheetData>
    <row r="1" spans="1:11" s="16" customFormat="1" ht="18" customHeight="1">
      <c r="A1" s="29" t="s">
        <v>13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4" s="3" customFormat="1" ht="15" customHeight="1">
      <c r="A2" s="1"/>
      <c r="B2" s="1"/>
      <c r="C2" s="1"/>
      <c r="D2" s="1"/>
    </row>
    <row r="3" s="3" customFormat="1" ht="12.75"/>
    <row r="4" spans="1:10" s="3" customFormat="1" ht="15.75">
      <c r="A4" s="23" t="s">
        <v>16</v>
      </c>
      <c r="B4" s="23"/>
      <c r="C4" s="24"/>
      <c r="D4" s="24"/>
      <c r="E4" s="24"/>
      <c r="F4" s="24"/>
      <c r="G4" s="24"/>
      <c r="H4" s="30" t="s">
        <v>19</v>
      </c>
      <c r="I4" s="30"/>
      <c r="J4" s="30"/>
    </row>
    <row r="5" spans="1:11" s="3" customFormat="1" ht="15.75">
      <c r="A5" s="23"/>
      <c r="B5" s="23"/>
      <c r="C5" s="23"/>
      <c r="D5" s="23"/>
      <c r="E5" s="23"/>
      <c r="F5" s="23"/>
      <c r="G5" s="23"/>
      <c r="H5" s="31" t="s">
        <v>25</v>
      </c>
      <c r="I5" s="31"/>
      <c r="J5" s="31"/>
      <c r="K5" s="31"/>
    </row>
    <row r="6" spans="1:11" s="3" customFormat="1" ht="12.75" customHeight="1">
      <c r="A6" s="23"/>
      <c r="B6" s="23"/>
      <c r="C6" s="23"/>
      <c r="D6" s="23"/>
      <c r="E6" s="23"/>
      <c r="F6" s="23"/>
      <c r="G6" s="23"/>
      <c r="H6" s="32" t="s">
        <v>24</v>
      </c>
      <c r="I6" s="32"/>
      <c r="J6" s="32"/>
      <c r="K6" s="32"/>
    </row>
    <row r="7" s="3" customFormat="1" ht="12.75"/>
    <row r="8" s="3" customFormat="1" ht="12.75"/>
    <row r="9" spans="2:11" s="3" customFormat="1" ht="12.75">
      <c r="B9" s="35" t="s">
        <v>14</v>
      </c>
      <c r="C9" s="37" t="s">
        <v>0</v>
      </c>
      <c r="D9" s="40" t="s">
        <v>15</v>
      </c>
      <c r="E9" s="41"/>
      <c r="F9" s="41"/>
      <c r="G9" s="41"/>
      <c r="H9" s="41"/>
      <c r="I9" s="41"/>
      <c r="J9" s="41"/>
      <c r="K9" s="42"/>
    </row>
    <row r="10" spans="2:11" s="3" customFormat="1" ht="15">
      <c r="B10" s="36"/>
      <c r="C10" s="38"/>
      <c r="D10" s="8">
        <v>2006</v>
      </c>
      <c r="E10" s="8">
        <v>2007</v>
      </c>
      <c r="F10" s="8">
        <v>2008</v>
      </c>
      <c r="G10" s="8">
        <v>2009</v>
      </c>
      <c r="H10" s="8">
        <v>2010</v>
      </c>
      <c r="I10" s="8">
        <v>2011</v>
      </c>
      <c r="J10" s="17">
        <v>2012</v>
      </c>
      <c r="K10" s="26">
        <v>2013</v>
      </c>
    </row>
    <row r="11" spans="2:11" s="3" customFormat="1" ht="29.25">
      <c r="B11" s="9" t="s">
        <v>1</v>
      </c>
      <c r="C11" s="7" t="s">
        <v>11</v>
      </c>
      <c r="D11" s="10"/>
      <c r="E11" s="10"/>
      <c r="F11" s="10"/>
      <c r="G11" s="10"/>
      <c r="H11" s="10"/>
      <c r="I11" s="10"/>
      <c r="J11" s="18"/>
      <c r="K11" s="27"/>
    </row>
    <row r="12" spans="2:11" s="3" customFormat="1" ht="15.75">
      <c r="B12" s="9"/>
      <c r="C12" s="10" t="s">
        <v>2</v>
      </c>
      <c r="D12" s="11">
        <v>150000</v>
      </c>
      <c r="E12" s="11">
        <f>168000</f>
        <v>168000</v>
      </c>
      <c r="F12" s="11"/>
      <c r="G12" s="11"/>
      <c r="H12" s="11"/>
      <c r="I12" s="11"/>
      <c r="J12" s="18"/>
      <c r="K12" s="27"/>
    </row>
    <row r="13" spans="2:11" s="3" customFormat="1" ht="15.75">
      <c r="B13" s="9"/>
      <c r="C13" s="10" t="s">
        <v>3</v>
      </c>
      <c r="D13" s="11">
        <v>17200</v>
      </c>
      <c r="E13" s="11">
        <f>7300</f>
        <v>7300</v>
      </c>
      <c r="F13" s="11"/>
      <c r="G13" s="11"/>
      <c r="H13" s="11"/>
      <c r="I13" s="11"/>
      <c r="J13" s="18"/>
      <c r="K13" s="27"/>
    </row>
    <row r="14" spans="2:11" s="3" customFormat="1" ht="29.25">
      <c r="B14" s="9" t="s">
        <v>4</v>
      </c>
      <c r="C14" s="7" t="s">
        <v>12</v>
      </c>
      <c r="D14" s="12"/>
      <c r="E14" s="12"/>
      <c r="F14" s="12"/>
      <c r="G14" s="12"/>
      <c r="H14" s="12"/>
      <c r="I14" s="12"/>
      <c r="J14" s="18"/>
      <c r="K14" s="27"/>
    </row>
    <row r="15" spans="2:11" s="3" customFormat="1" ht="15.75">
      <c r="B15" s="9"/>
      <c r="C15" s="10" t="s">
        <v>5</v>
      </c>
      <c r="D15" s="11">
        <v>378520</v>
      </c>
      <c r="E15" s="13">
        <f>467640+35000</f>
        <v>502640</v>
      </c>
      <c r="F15" s="13">
        <f>467640+70000</f>
        <v>537640</v>
      </c>
      <c r="G15" s="13">
        <f>467640+70000</f>
        <v>537640</v>
      </c>
      <c r="H15" s="13">
        <f>459285+70000</f>
        <v>529285</v>
      </c>
      <c r="I15" s="13">
        <f>150250+70000</f>
        <v>220250</v>
      </c>
      <c r="J15" s="18">
        <f>77090+70000</f>
        <v>147090</v>
      </c>
      <c r="K15" s="27">
        <v>35000</v>
      </c>
    </row>
    <row r="16" spans="2:11" s="3" customFormat="1" ht="14.25">
      <c r="B16" s="10"/>
      <c r="C16" s="10" t="s">
        <v>3</v>
      </c>
      <c r="D16" s="14">
        <v>102800</v>
      </c>
      <c r="E16" s="14">
        <f>100453+12247+17000</f>
        <v>129700</v>
      </c>
      <c r="F16" s="14">
        <f>75003+14000</f>
        <v>89003</v>
      </c>
      <c r="G16" s="14">
        <f>49240+11000</f>
        <v>60240</v>
      </c>
      <c r="H16" s="14">
        <f>24494+8000</f>
        <v>32494</v>
      </c>
      <c r="I16" s="14">
        <f>6455+6000</f>
        <v>12455</v>
      </c>
      <c r="J16" s="18">
        <f>1067+2000</f>
        <v>3067</v>
      </c>
      <c r="K16" s="28">
        <v>1000</v>
      </c>
    </row>
    <row r="17" spans="2:11" s="3" customFormat="1" ht="36" customHeight="1">
      <c r="B17" s="9" t="s">
        <v>7</v>
      </c>
      <c r="C17" s="7" t="s">
        <v>20</v>
      </c>
      <c r="D17" s="12">
        <f>440043-74681</f>
        <v>365362</v>
      </c>
      <c r="E17" s="12">
        <v>586724</v>
      </c>
      <c r="F17" s="12">
        <f>E17</f>
        <v>586724</v>
      </c>
      <c r="G17" s="12">
        <f>F17</f>
        <v>586724</v>
      </c>
      <c r="H17" s="12">
        <v>586724</v>
      </c>
      <c r="I17" s="12">
        <v>374699</v>
      </c>
      <c r="J17" s="18"/>
      <c r="K17" s="27"/>
    </row>
    <row r="18" spans="2:11" s="3" customFormat="1" ht="15.75">
      <c r="B18" s="19" t="s">
        <v>8</v>
      </c>
      <c r="C18" s="9" t="s">
        <v>6</v>
      </c>
      <c r="D18" s="15">
        <f aca="true" t="shared" si="0" ref="D18:K18">SUM(D12:D17)</f>
        <v>1013882</v>
      </c>
      <c r="E18" s="15">
        <f t="shared" si="0"/>
        <v>1394364</v>
      </c>
      <c r="F18" s="15">
        <f t="shared" si="0"/>
        <v>1213367</v>
      </c>
      <c r="G18" s="15">
        <f t="shared" si="0"/>
        <v>1184604</v>
      </c>
      <c r="H18" s="15">
        <f t="shared" si="0"/>
        <v>1148503</v>
      </c>
      <c r="I18" s="15">
        <f t="shared" si="0"/>
        <v>607404</v>
      </c>
      <c r="J18" s="15">
        <f t="shared" si="0"/>
        <v>150157</v>
      </c>
      <c r="K18" s="15">
        <f t="shared" si="0"/>
        <v>36000</v>
      </c>
    </row>
    <row r="19" spans="2:11" s="3" customFormat="1" ht="36.75" customHeight="1">
      <c r="B19" s="19" t="s">
        <v>9</v>
      </c>
      <c r="C19" s="20" t="s">
        <v>17</v>
      </c>
      <c r="D19" s="18">
        <v>27048651</v>
      </c>
      <c r="E19" s="18">
        <f aca="true" t="shared" si="1" ref="E19:K19">D19*1.015</f>
        <v>27454380.764999997</v>
      </c>
      <c r="F19" s="18">
        <f t="shared" si="1"/>
        <v>27866196.476474993</v>
      </c>
      <c r="G19" s="18">
        <f t="shared" si="1"/>
        <v>28284189.423622116</v>
      </c>
      <c r="H19" s="18">
        <f t="shared" si="1"/>
        <v>28708452.264976446</v>
      </c>
      <c r="I19" s="18">
        <f t="shared" si="1"/>
        <v>29139079.04895109</v>
      </c>
      <c r="J19" s="18">
        <f t="shared" si="1"/>
        <v>29576165.234685354</v>
      </c>
      <c r="K19" s="18">
        <f t="shared" si="1"/>
        <v>30019807.71320563</v>
      </c>
    </row>
    <row r="20" spans="2:11" s="3" customFormat="1" ht="36.75" customHeight="1">
      <c r="B20" s="19" t="s">
        <v>10</v>
      </c>
      <c r="C20" s="7" t="s">
        <v>18</v>
      </c>
      <c r="D20" s="22">
        <f aca="true" t="shared" si="2" ref="D20:K20">D18/D19*100</f>
        <v>3.7483643823863897</v>
      </c>
      <c r="E20" s="22">
        <f t="shared" si="2"/>
        <v>5.078839737582404</v>
      </c>
      <c r="F20" s="22">
        <f t="shared" si="2"/>
        <v>4.354261267856703</v>
      </c>
      <c r="G20" s="22">
        <f t="shared" si="2"/>
        <v>4.1882197232445835</v>
      </c>
      <c r="H20" s="22">
        <f t="shared" si="2"/>
        <v>4.000574428044466</v>
      </c>
      <c r="I20" s="22">
        <f t="shared" si="2"/>
        <v>2.0844996472936383</v>
      </c>
      <c r="J20" s="22">
        <f t="shared" si="2"/>
        <v>0.5076959734587357</v>
      </c>
      <c r="K20" s="22">
        <f t="shared" si="2"/>
        <v>0.11992082142539408</v>
      </c>
    </row>
    <row r="21" s="3" customFormat="1" ht="12.75"/>
    <row r="22" s="34" customFormat="1" ht="12.75"/>
    <row r="23" spans="1:9" s="3" customFormat="1" ht="12.75">
      <c r="A23" s="4"/>
      <c r="H23" s="33"/>
      <c r="I23" s="33"/>
    </row>
    <row r="24" spans="8:11" s="3" customFormat="1" ht="12.75">
      <c r="H24" t="s">
        <v>21</v>
      </c>
      <c r="I24" s="21"/>
      <c r="J24" s="5"/>
      <c r="K24" s="5"/>
    </row>
    <row r="25" spans="8:11" s="3" customFormat="1" ht="12.75">
      <c r="H25" t="s">
        <v>22</v>
      </c>
      <c r="I25" s="39"/>
      <c r="J25" s="39"/>
      <c r="K25" s="39"/>
    </row>
    <row r="26" spans="8:11" s="3" customFormat="1" ht="12.75">
      <c r="H26" s="25" t="s">
        <v>23</v>
      </c>
      <c r="I26" s="5"/>
      <c r="J26" s="6"/>
      <c r="K26" s="6"/>
    </row>
    <row r="27" s="3" customFormat="1" ht="12.75"/>
    <row r="28" spans="8:9" s="3" customFormat="1" ht="12.75">
      <c r="H28" s="33"/>
      <c r="I28" s="33"/>
    </row>
    <row r="29" s="3" customFormat="1" ht="12.75"/>
    <row r="30" s="3" customFormat="1" ht="12.75"/>
    <row r="31" spans="4:11" ht="12.75">
      <c r="D31" s="2"/>
      <c r="H31" s="3"/>
      <c r="I31" s="3"/>
      <c r="J31" s="3"/>
      <c r="K31" s="3"/>
    </row>
    <row r="32" spans="8:11" ht="12.75">
      <c r="H32" s="3"/>
      <c r="I32" s="3"/>
      <c r="J32" s="3"/>
      <c r="K32" s="3"/>
    </row>
    <row r="33" spans="8:11" ht="12.75">
      <c r="H33" s="3"/>
      <c r="I33" s="3"/>
      <c r="J33" s="3"/>
      <c r="K33" s="3"/>
    </row>
  </sheetData>
  <mergeCells count="11">
    <mergeCell ref="H23:I23"/>
    <mergeCell ref="H28:I28"/>
    <mergeCell ref="A22:IV22"/>
    <mergeCell ref="B9:B10"/>
    <mergeCell ref="C9:C10"/>
    <mergeCell ref="I25:K25"/>
    <mergeCell ref="D9:K9"/>
    <mergeCell ref="A1:K1"/>
    <mergeCell ref="H4:J4"/>
    <mergeCell ref="H5:K5"/>
    <mergeCell ref="H6:K6"/>
  </mergeCells>
  <printOptions/>
  <pageMargins left="0.5118110236220472" right="0.3" top="0.68" bottom="0.3" header="0.49" footer="0.6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Zadowolony użytkownik pakietu Microsoft Office</dc:creator>
  <cp:keywords/>
  <dc:description/>
  <cp:lastModifiedBy>UMSK</cp:lastModifiedBy>
  <cp:lastPrinted>2006-05-25T06:09:57Z</cp:lastPrinted>
  <dcterms:created xsi:type="dcterms:W3CDTF">2003-10-29T10:16:25Z</dcterms:created>
  <dcterms:modified xsi:type="dcterms:W3CDTF">2006-05-29T09:35:08Z</dcterms:modified>
  <cp:category/>
  <cp:version/>
  <cp:contentType/>
  <cp:contentStatus/>
</cp:coreProperties>
</file>