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25" windowHeight="6330" tabRatio="599" activeTab="0"/>
  </bookViews>
  <sheets>
    <sheet name="dochody" sheetId="1" r:id="rId1"/>
    <sheet name="Wydatki" sheetId="2" r:id="rId2"/>
    <sheet name="Zlec.plan doch." sheetId="3" r:id="rId3"/>
    <sheet name="Zlec.plan wydatków" sheetId="4" r:id="rId4"/>
  </sheets>
  <definedNames>
    <definedName name="_xlnm.Print_Area" localSheetId="1">'Wydatki'!$A$1:$G$51</definedName>
    <definedName name="_xlnm.Print_Area" localSheetId="2">'Zlec.plan doch.'!$A$1:$G$17</definedName>
  </definedNames>
  <calcPr fullCalcOnLoad="1"/>
</workbook>
</file>

<file path=xl/sharedStrings.xml><?xml version="1.0" encoding="utf-8"?>
<sst xmlns="http://schemas.openxmlformats.org/spreadsheetml/2006/main" count="197" uniqueCount="105">
  <si>
    <t>Rozdział</t>
  </si>
  <si>
    <t>Treść</t>
  </si>
  <si>
    <t>Plan w zł</t>
  </si>
  <si>
    <t>Zwiększenie</t>
  </si>
  <si>
    <t>Zmniejszenie</t>
  </si>
  <si>
    <t>Plan po zmianach</t>
  </si>
  <si>
    <t>PLAN PO ZMIANACH</t>
  </si>
  <si>
    <t>§</t>
  </si>
  <si>
    <t xml:space="preserve"> </t>
  </si>
  <si>
    <t>Załącznik Nr 2</t>
  </si>
  <si>
    <t xml:space="preserve"> Plan po zmianach   </t>
  </si>
  <si>
    <t>do UCHWAŁY RM w Sępólnie Krajeńskim</t>
  </si>
  <si>
    <t>Załącznik Nr 1</t>
  </si>
  <si>
    <t>do UCHWAŁY  RM  w Sępólnie Kraj.</t>
  </si>
  <si>
    <t>Przewodniczący Rady Miejskiej</t>
  </si>
  <si>
    <t>Edward Stachowicz</t>
  </si>
  <si>
    <t>4210</t>
  </si>
  <si>
    <t>Zakup materiałów i wyposażenia</t>
  </si>
  <si>
    <t>Zakup usług pozostałych</t>
  </si>
  <si>
    <t>4300</t>
  </si>
  <si>
    <t>6050</t>
  </si>
  <si>
    <t>DZIAŁ 900</t>
  </si>
  <si>
    <t>GOSPODARKA KOMUNALNA I OCHRONA ŚRODOWISKA</t>
  </si>
  <si>
    <t>Gospodarka ściekowa i ochrona wód</t>
  </si>
  <si>
    <t xml:space="preserve">Zmiany w planie dochodów budżetowych na 2006 rok </t>
  </si>
  <si>
    <t>Wydatki inwestycyjne jednostek budżetowych</t>
  </si>
  <si>
    <t>Zmiany w planie wydatków  budżetowych na 2006 rok.</t>
  </si>
  <si>
    <t>2010</t>
  </si>
  <si>
    <t>Dotacje celowe otrzymane z budżetu państwa na realizację zadań bieżących z zakresu administracji rządowej oraz innych zadań zleconych gminom(związkom gmin) ustawami</t>
  </si>
  <si>
    <t>DZIAŁ  854</t>
  </si>
  <si>
    <t>EDUKACYJNA OPIEKA WYCHOWAWCZA</t>
  </si>
  <si>
    <t>2030</t>
  </si>
  <si>
    <t>Dotacje celowe otrzymane z budżetu państwa na realizację własnych zadań bieżących gmin(związków gmin)</t>
  </si>
  <si>
    <t>DZIAŁ 854</t>
  </si>
  <si>
    <t>Załącznik Nr 3</t>
  </si>
  <si>
    <t xml:space="preserve">Zmiany w planie dochodów zadań zleconych na 2006rok </t>
  </si>
  <si>
    <t>Zmiany w planie wydatków  zadań zleconych na 2006 rok.</t>
  </si>
  <si>
    <t>DZIAŁ 750</t>
  </si>
  <si>
    <t>75011</t>
  </si>
  <si>
    <t>ADMINISTRACJA PUBLICZNA</t>
  </si>
  <si>
    <t>Urzędy wojewódzkie</t>
  </si>
  <si>
    <t>DZIAŁ 756</t>
  </si>
  <si>
    <t>DOCHODY OD OSÓB PRAWNYCH, OD OSÓB FIZYCZNYCH I OD INNYCH JEDNOSTEK NIEPOSIADAJĄCYCH OSOBOWOŚCI PRAWNEJ ORAZ WYDATKI ZWIĄZANE Z ICH POBOREM</t>
  </si>
  <si>
    <t>75621</t>
  </si>
  <si>
    <t>0010</t>
  </si>
  <si>
    <t>Podatek dochodowy od osób fizycznych</t>
  </si>
  <si>
    <t>Udziały gmin w podatkach stanowiących dochód budżetu państwa</t>
  </si>
  <si>
    <t>DZIAŁ 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</si>
  <si>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</si>
  <si>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</si>
  <si>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</si>
  <si>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</si>
  <si>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</si>
  <si>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DZIAŁ  852</t>
  </si>
  <si>
    <t>POMOC SPOŁECZNA</t>
  </si>
  <si>
    <t>85213</t>
  </si>
  <si>
    <t>Składki na ubezpieczenie zdrowotne opłacane za osoby pobierające niektóre świadczenia z pomocy społecznej oraz niektóre świadczenia rodzinne</t>
  </si>
  <si>
    <t>85214</t>
  </si>
  <si>
    <t>Zasiłki i pomoc w naturze oraz składki na ubezpieczenia emerytalne i rentowe</t>
  </si>
  <si>
    <t>85219</t>
  </si>
  <si>
    <t>Ośrodki pomocy społecznej</t>
  </si>
  <si>
    <t>0960</t>
  </si>
  <si>
    <t>Otrzymane spadki, zapisy i darowizny w postaci pieniężnej</t>
  </si>
  <si>
    <t>85495</t>
  </si>
  <si>
    <t>Pozostała działalność</t>
  </si>
  <si>
    <t>2700</t>
  </si>
  <si>
    <t>Środki na dofinansowanie własnych zadań bieżących gmin(związków gmin), powiatów(związków powiatów), samorządów województw, pozyskane z innych źródeł</t>
  </si>
  <si>
    <t>DZIAŁ 852</t>
  </si>
  <si>
    <t>4010</t>
  </si>
  <si>
    <t>Wynagrodzenie osobowe pracowników</t>
  </si>
  <si>
    <t>4110</t>
  </si>
  <si>
    <t>4120</t>
  </si>
  <si>
    <t>Składki na Fundusz Pracy</t>
  </si>
  <si>
    <t>75023</t>
  </si>
  <si>
    <t>Urzędy gmin(miast i miast na prawach powiatu)</t>
  </si>
  <si>
    <t>4040</t>
  </si>
  <si>
    <t>Dodatkowe wynagrodzenie roczne</t>
  </si>
  <si>
    <t>4270</t>
  </si>
  <si>
    <t>Zakup usług remontowych</t>
  </si>
  <si>
    <t>DZIAŁ 853</t>
  </si>
  <si>
    <t>POZOSTAŁE ZADANIA W ZAKRESIE POLITYKI SPOŁECZNEJ</t>
  </si>
  <si>
    <t>3110</t>
  </si>
  <si>
    <t>Świadczenia społeczne</t>
  </si>
  <si>
    <t>4170</t>
  </si>
  <si>
    <t>Wynagrodzenia bezosobowe</t>
  </si>
  <si>
    <t>DZIAŁ 801</t>
  </si>
  <si>
    <t>OŚWIATA I WYCHOWANIE</t>
  </si>
  <si>
    <t>Szkoły podstawowe</t>
  </si>
  <si>
    <t>Zakup materałów i wyposażenia</t>
  </si>
  <si>
    <t>4130</t>
  </si>
  <si>
    <t xml:space="preserve">Składki na ubezpieczenie zdrowotne </t>
  </si>
  <si>
    <t>Zasiłki i pomoc w naturze oraz składki na ubezpieczenie emerytalne i rentowe</t>
  </si>
  <si>
    <t>4260</t>
  </si>
  <si>
    <t>4330</t>
  </si>
  <si>
    <t>Składki na ubezpieczenie społeczne</t>
  </si>
  <si>
    <t>Zakup energii</t>
  </si>
  <si>
    <t>Zakup usług przez jednostki samorządu terytorialnego od innych jednostek samorząddu terytorialnego</t>
  </si>
  <si>
    <t>85295</t>
  </si>
  <si>
    <t>DZIAŁ 851</t>
  </si>
  <si>
    <t>OCHRONA ZDROWIA</t>
  </si>
  <si>
    <t>Przeciwdziałanie alkoholizmowi</t>
  </si>
  <si>
    <t>Nr XLII/333/06 z dnia  13 kwietnia 2006 roku</t>
  </si>
  <si>
    <t>Nr XLII/333/06 z dnia  13 kwietnia 2006 r.</t>
  </si>
  <si>
    <t>Nr XLII/333/06 z dnia 13 kwietnia 2006 r.</t>
  </si>
  <si>
    <t>Nr XLII/333/06 z dnia 13 kwietnia 2006 roku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</si>
</sst>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0.0"/>
    <numFmt numFmtId="171" formatCode="0.000"/>
    <numFmt numFmtId="172" formatCode="#,##0.0"/>
  </numFmts>
  <fonts count="15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4"/>
      <name val="Arial CE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8"/>
      <name val="Arial CE"/>
      <family val="0"/>
    </font>
    <font>
      <sz val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3" fontId="5" fillId="0" borderId="0" xfId="15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5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7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3" fontId="4" fillId="0" borderId="0" xfId="15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49" fontId="4" fillId="0" borderId="1" xfId="0" applyNumberFormat="1" applyFont="1" applyBorder="1" applyAlignment="1">
      <alignment vertical="center" wrapText="1"/>
    </xf>
    <xf numFmtId="49" fontId="5" fillId="0" borderId="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3" fontId="5" fillId="0" borderId="0" xfId="15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49" fontId="5" fillId="0" borderId="8" xfId="0" applyNumberFormat="1" applyFont="1" applyBorder="1" applyAlignment="1">
      <alignment horizontal="left" wrapText="1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 wrapText="1"/>
    </xf>
    <xf numFmtId="49" fontId="5" fillId="0" borderId="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3" fontId="4" fillId="0" borderId="0" xfId="15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 wrapText="1"/>
    </xf>
    <xf numFmtId="3" fontId="4" fillId="0" borderId="0" xfId="15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3" fontId="4" fillId="0" borderId="1" xfId="15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3" fontId="4" fillId="0" borderId="1" xfId="15" applyNumberFormat="1" applyFont="1" applyBorder="1" applyAlignment="1">
      <alignment horizontal="right" vertical="center"/>
    </xf>
    <xf numFmtId="3" fontId="5" fillId="0" borderId="1" xfId="15" applyNumberFormat="1" applyFont="1" applyBorder="1" applyAlignment="1">
      <alignment horizontal="right" vertical="center"/>
    </xf>
    <xf numFmtId="3" fontId="5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 wrapText="1"/>
    </xf>
    <xf numFmtId="3" fontId="4" fillId="0" borderId="1" xfId="15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vertical="center"/>
    </xf>
    <xf numFmtId="3" fontId="4" fillId="0" borderId="1" xfId="15" applyNumberFormat="1" applyFont="1" applyBorder="1" applyAlignment="1">
      <alignment vertical="center" wrapText="1"/>
    </xf>
    <xf numFmtId="3" fontId="5" fillId="0" borderId="1" xfId="15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center"/>
    </xf>
    <xf numFmtId="0" fontId="0" fillId="0" borderId="6" xfId="0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40"/>
  <sheetViews>
    <sheetView tabSelected="1" zoomScale="75" zoomScaleNormal="75" zoomScaleSheetLayoutView="50" workbookViewId="0" topLeftCell="A1">
      <selection activeCell="E4" sqref="E4:G4"/>
    </sheetView>
  </sheetViews>
  <sheetFormatPr defaultColWidth="9.00390625" defaultRowHeight="12.75"/>
  <cols>
    <col min="1" max="1" width="15.75390625" style="11" customWidth="1"/>
    <col min="2" max="2" width="7.875" style="0" customWidth="1"/>
    <col min="3" max="3" width="56.625" style="0" customWidth="1"/>
    <col min="4" max="4" width="18.00390625" style="0" customWidth="1"/>
    <col min="5" max="5" width="19.375" style="0" customWidth="1"/>
    <col min="6" max="6" width="18.00390625" style="0" customWidth="1"/>
    <col min="7" max="7" width="24.25390625" style="0" customWidth="1"/>
    <col min="8" max="84" width="9.125" style="11" customWidth="1"/>
  </cols>
  <sheetData>
    <row r="1" spans="1:7" s="13" customFormat="1" ht="26.25">
      <c r="A1" s="98" t="s">
        <v>24</v>
      </c>
      <c r="B1" s="99"/>
      <c r="C1" s="99"/>
      <c r="D1" s="99"/>
      <c r="E1" s="99"/>
      <c r="F1" s="99"/>
      <c r="G1" s="12"/>
    </row>
    <row r="2" spans="1:7" s="13" customFormat="1" ht="20.25" customHeight="1">
      <c r="A2" s="44"/>
      <c r="B2" s="45"/>
      <c r="C2" s="45"/>
      <c r="D2" s="45"/>
      <c r="E2" s="96" t="s">
        <v>12</v>
      </c>
      <c r="F2" s="96"/>
      <c r="G2" s="96"/>
    </row>
    <row r="3" spans="1:7" s="13" customFormat="1" ht="17.25" customHeight="1">
      <c r="A3" s="44"/>
      <c r="B3" s="45"/>
      <c r="C3" s="45"/>
      <c r="D3" s="45"/>
      <c r="E3" s="96" t="s">
        <v>13</v>
      </c>
      <c r="F3" s="96"/>
      <c r="G3" s="96"/>
    </row>
    <row r="4" spans="1:7" s="13" customFormat="1" ht="16.5" customHeight="1">
      <c r="A4" s="49"/>
      <c r="B4" s="50"/>
      <c r="C4" s="50"/>
      <c r="D4" s="50"/>
      <c r="E4" s="97" t="s">
        <v>102</v>
      </c>
      <c r="F4" s="97"/>
      <c r="G4" s="97"/>
    </row>
    <row r="5" spans="1:7" s="15" customFormat="1" ht="47.25" customHeight="1">
      <c r="A5" s="1" t="s">
        <v>0</v>
      </c>
      <c r="B5" s="1" t="s">
        <v>7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7" s="16" customFormat="1" ht="15.75">
      <c r="A6" s="56">
        <v>1</v>
      </c>
      <c r="B6" s="57">
        <v>2</v>
      </c>
      <c r="C6" s="58">
        <v>3</v>
      </c>
      <c r="D6" s="58">
        <v>4</v>
      </c>
      <c r="E6" s="58">
        <v>5</v>
      </c>
      <c r="F6" s="59">
        <v>6</v>
      </c>
      <c r="G6" s="56">
        <v>7</v>
      </c>
    </row>
    <row r="7" spans="1:84" s="4" customFormat="1" ht="25.5" customHeight="1">
      <c r="A7" s="79" t="s">
        <v>37</v>
      </c>
      <c r="B7" s="7"/>
      <c r="C7" s="3" t="s">
        <v>39</v>
      </c>
      <c r="D7" s="86">
        <v>155779</v>
      </c>
      <c r="E7" s="87">
        <f>E8</f>
        <v>2000</v>
      </c>
      <c r="F7" s="87">
        <f>F8</f>
        <v>0</v>
      </c>
      <c r="G7" s="87">
        <f>D7+E7-F7</f>
        <v>157779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</row>
    <row r="8" spans="1:84" s="10" customFormat="1" ht="15.75">
      <c r="A8" s="8" t="s">
        <v>38</v>
      </c>
      <c r="B8" s="9"/>
      <c r="C8" s="60" t="s">
        <v>40</v>
      </c>
      <c r="D8" s="88">
        <v>117850</v>
      </c>
      <c r="E8" s="87">
        <f>SUM(E9:E9)</f>
        <v>2000</v>
      </c>
      <c r="F8" s="87">
        <f>SUM(F9:F9)</f>
        <v>0</v>
      </c>
      <c r="G8" s="87">
        <f>D8+E8-F8</f>
        <v>119850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</row>
    <row r="9" spans="1:84" s="48" customFormat="1" ht="47.25">
      <c r="A9" s="29"/>
      <c r="B9" s="61" t="s">
        <v>27</v>
      </c>
      <c r="C9" s="66" t="s">
        <v>28</v>
      </c>
      <c r="D9" s="89">
        <v>115000</v>
      </c>
      <c r="E9" s="90">
        <v>2000</v>
      </c>
      <c r="F9" s="90">
        <v>0</v>
      </c>
      <c r="G9" s="90">
        <f>D9+E9-F9</f>
        <v>117000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</row>
    <row r="10" spans="1:84" s="48" customFormat="1" ht="15.75">
      <c r="A10" s="29"/>
      <c r="B10" s="61"/>
      <c r="C10" s="66"/>
      <c r="D10" s="89"/>
      <c r="E10" s="90"/>
      <c r="F10" s="90"/>
      <c r="G10" s="90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</row>
    <row r="11" spans="1:84" s="4" customFormat="1" ht="68.25" customHeight="1">
      <c r="A11" s="6" t="s">
        <v>41</v>
      </c>
      <c r="B11" s="7"/>
      <c r="C11" s="3" t="s">
        <v>42</v>
      </c>
      <c r="D11" s="86">
        <v>9339472</v>
      </c>
      <c r="E11" s="87">
        <f>E12</f>
        <v>34248</v>
      </c>
      <c r="F11" s="87">
        <f>F12</f>
        <v>0</v>
      </c>
      <c r="G11" s="87">
        <f>D11+E11-F11</f>
        <v>9373720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</row>
    <row r="12" spans="1:84" s="10" customFormat="1" ht="31.5">
      <c r="A12" s="8" t="s">
        <v>43</v>
      </c>
      <c r="B12" s="9"/>
      <c r="C12" s="60" t="s">
        <v>46</v>
      </c>
      <c r="D12" s="88">
        <v>3339839</v>
      </c>
      <c r="E12" s="87">
        <f>SUM(E13:E13)</f>
        <v>34248</v>
      </c>
      <c r="F12" s="87">
        <f>SUM(F13:F13)</f>
        <v>0</v>
      </c>
      <c r="G12" s="87">
        <f>D12+E12-F12</f>
        <v>3374087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</row>
    <row r="13" spans="1:84" s="48" customFormat="1" ht="15.75">
      <c r="A13" s="29"/>
      <c r="B13" s="61" t="s">
        <v>44</v>
      </c>
      <c r="C13" s="66" t="s">
        <v>45</v>
      </c>
      <c r="D13" s="89">
        <v>3154094</v>
      </c>
      <c r="E13" s="90">
        <v>34248</v>
      </c>
      <c r="F13" s="90">
        <v>0</v>
      </c>
      <c r="G13" s="90">
        <f>D13+E13-F13</f>
        <v>3188342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</row>
    <row r="14" spans="1:84" s="48" customFormat="1" ht="15.75">
      <c r="A14" s="29"/>
      <c r="B14" s="61"/>
      <c r="C14" s="66"/>
      <c r="D14" s="89"/>
      <c r="E14" s="90"/>
      <c r="F14" s="90"/>
      <c r="G14" s="90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</row>
    <row r="15" spans="1:84" s="4" customFormat="1" ht="27" customHeight="1">
      <c r="A15" s="6" t="s">
        <v>47</v>
      </c>
      <c r="B15" s="7"/>
      <c r="C15" s="3" t="s">
        <v>48</v>
      </c>
      <c r="D15" s="86">
        <v>10601678</v>
      </c>
      <c r="E15" s="87">
        <f>E16</f>
        <v>7581</v>
      </c>
      <c r="F15" s="87">
        <f>F16</f>
        <v>0</v>
      </c>
      <c r="G15" s="87">
        <f>D15+E15-F15</f>
        <v>10609259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</row>
    <row r="16" spans="1:84" s="10" customFormat="1" ht="31.5">
      <c r="A16" s="8" t="s">
        <v>49</v>
      </c>
      <c r="B16" s="9"/>
      <c r="C16" s="60" t="s">
        <v>50</v>
      </c>
      <c r="D16" s="88">
        <v>7335722</v>
      </c>
      <c r="E16" s="87">
        <f>SUM(E17:E17)</f>
        <v>7581</v>
      </c>
      <c r="F16" s="87">
        <f>SUM(F17:F17)</f>
        <v>0</v>
      </c>
      <c r="G16" s="87">
        <f>D16+E16-F16</f>
        <v>7343303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</row>
    <row r="17" spans="1:84" s="48" customFormat="1" ht="19.5" customHeight="1">
      <c r="A17" s="29"/>
      <c r="B17" s="61" t="s">
        <v>51</v>
      </c>
      <c r="C17" s="66" t="s">
        <v>52</v>
      </c>
      <c r="D17" s="89">
        <v>7335722</v>
      </c>
      <c r="E17" s="90">
        <v>7581</v>
      </c>
      <c r="F17" s="90">
        <v>0</v>
      </c>
      <c r="G17" s="90">
        <f>D17+E17-F17</f>
        <v>7343303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</row>
    <row r="18" spans="1:84" s="48" customFormat="1" ht="19.5" customHeight="1">
      <c r="A18" s="29"/>
      <c r="B18" s="61"/>
      <c r="C18" s="66"/>
      <c r="D18" s="89"/>
      <c r="E18" s="90"/>
      <c r="F18" s="90"/>
      <c r="G18" s="90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</row>
    <row r="19" spans="1:84" s="4" customFormat="1" ht="27.75" customHeight="1">
      <c r="A19" s="6" t="s">
        <v>53</v>
      </c>
      <c r="B19" s="7"/>
      <c r="C19" s="3" t="s">
        <v>54</v>
      </c>
      <c r="D19" s="86">
        <v>5782000</v>
      </c>
      <c r="E19" s="91">
        <f>E20+E22+E24</f>
        <v>13100</v>
      </c>
      <c r="F19" s="91">
        <f>F20+F22+F24</f>
        <v>179600</v>
      </c>
      <c r="G19" s="87">
        <f aca="true" t="shared" si="0" ref="G19:G29">D19+E19-F19</f>
        <v>5615500</v>
      </c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</row>
    <row r="20" spans="1:21" s="10" customFormat="1" ht="47.25">
      <c r="A20" s="8" t="s">
        <v>55</v>
      </c>
      <c r="B20" s="9"/>
      <c r="C20" s="42" t="s">
        <v>56</v>
      </c>
      <c r="D20" s="92">
        <v>16400</v>
      </c>
      <c r="E20" s="93">
        <f>E21</f>
        <v>2100</v>
      </c>
      <c r="F20" s="93">
        <f>F21</f>
        <v>0</v>
      </c>
      <c r="G20" s="87">
        <f t="shared" si="0"/>
        <v>18500</v>
      </c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</row>
    <row r="21" spans="1:84" s="48" customFormat="1" ht="51" customHeight="1">
      <c r="A21" s="29"/>
      <c r="B21" s="61" t="s">
        <v>27</v>
      </c>
      <c r="C21" s="66" t="s">
        <v>28</v>
      </c>
      <c r="D21" s="89">
        <v>16400</v>
      </c>
      <c r="E21" s="90">
        <v>2100</v>
      </c>
      <c r="F21" s="90">
        <v>0</v>
      </c>
      <c r="G21" s="90">
        <f t="shared" si="0"/>
        <v>18500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</row>
    <row r="22" spans="1:21" s="10" customFormat="1" ht="31.5">
      <c r="A22" s="8" t="s">
        <v>57</v>
      </c>
      <c r="B22" s="9"/>
      <c r="C22" s="42" t="s">
        <v>58</v>
      </c>
      <c r="D22" s="92">
        <v>645500</v>
      </c>
      <c r="E22" s="93">
        <f>E23</f>
        <v>0</v>
      </c>
      <c r="F22" s="93">
        <f>F23</f>
        <v>179600</v>
      </c>
      <c r="G22" s="87">
        <f t="shared" si="0"/>
        <v>465900</v>
      </c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</row>
    <row r="23" spans="1:84" s="48" customFormat="1" ht="31.5">
      <c r="A23" s="29"/>
      <c r="B23" s="61" t="s">
        <v>31</v>
      </c>
      <c r="C23" s="78" t="s">
        <v>32</v>
      </c>
      <c r="D23" s="89">
        <v>515700</v>
      </c>
      <c r="E23" s="90">
        <v>0</v>
      </c>
      <c r="F23" s="90">
        <v>179600</v>
      </c>
      <c r="G23" s="90">
        <f t="shared" si="0"/>
        <v>336100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</row>
    <row r="24" spans="1:21" s="10" customFormat="1" ht="22.5" customHeight="1">
      <c r="A24" s="8" t="s">
        <v>59</v>
      </c>
      <c r="B24" s="9"/>
      <c r="C24" s="42" t="s">
        <v>60</v>
      </c>
      <c r="D24" s="92">
        <v>269100</v>
      </c>
      <c r="E24" s="93">
        <f>E25</f>
        <v>11000</v>
      </c>
      <c r="F24" s="93">
        <f>F25</f>
        <v>0</v>
      </c>
      <c r="G24" s="87">
        <f t="shared" si="0"/>
        <v>280100</v>
      </c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</row>
    <row r="25" spans="1:84" s="48" customFormat="1" ht="21.75" customHeight="1">
      <c r="A25" s="29"/>
      <c r="B25" s="61" t="s">
        <v>61</v>
      </c>
      <c r="C25" s="78" t="s">
        <v>62</v>
      </c>
      <c r="D25" s="89">
        <v>0</v>
      </c>
      <c r="E25" s="90">
        <v>11000</v>
      </c>
      <c r="F25" s="90">
        <v>0</v>
      </c>
      <c r="G25" s="90">
        <f t="shared" si="0"/>
        <v>11000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</row>
    <row r="26" spans="1:84" s="4" customFormat="1" ht="27.75" customHeight="1">
      <c r="A26" s="6" t="s">
        <v>29</v>
      </c>
      <c r="B26" s="7"/>
      <c r="C26" s="3" t="s">
        <v>30</v>
      </c>
      <c r="D26" s="86">
        <v>63908</v>
      </c>
      <c r="E26" s="91">
        <f>E27</f>
        <v>3000</v>
      </c>
      <c r="F26" s="91">
        <f>F27</f>
        <v>0</v>
      </c>
      <c r="G26" s="87">
        <f t="shared" si="0"/>
        <v>66908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</row>
    <row r="27" spans="1:21" s="10" customFormat="1" ht="21" customHeight="1">
      <c r="A27" s="8" t="s">
        <v>63</v>
      </c>
      <c r="B27" s="9"/>
      <c r="C27" s="42" t="s">
        <v>64</v>
      </c>
      <c r="D27" s="92">
        <v>0</v>
      </c>
      <c r="E27" s="93">
        <f>E28</f>
        <v>3000</v>
      </c>
      <c r="F27" s="93">
        <f>F28</f>
        <v>0</v>
      </c>
      <c r="G27" s="87">
        <f t="shared" si="0"/>
        <v>3000</v>
      </c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</row>
    <row r="28" spans="1:84" s="48" customFormat="1" ht="47.25">
      <c r="A28" s="29"/>
      <c r="B28" s="61" t="s">
        <v>65</v>
      </c>
      <c r="C28" s="66" t="s">
        <v>66</v>
      </c>
      <c r="D28" s="89">
        <v>0</v>
      </c>
      <c r="E28" s="90">
        <v>3000</v>
      </c>
      <c r="F28" s="90">
        <v>0</v>
      </c>
      <c r="G28" s="90">
        <f t="shared" si="0"/>
        <v>3000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</row>
    <row r="29" spans="1:84" ht="26.25" customHeight="1">
      <c r="A29" s="1"/>
      <c r="B29" s="2"/>
      <c r="C29" s="1" t="s">
        <v>6</v>
      </c>
      <c r="D29" s="87">
        <v>27168322</v>
      </c>
      <c r="E29" s="87">
        <f>E11+E19+E7+E15+E26</f>
        <v>59929</v>
      </c>
      <c r="F29" s="87">
        <f>F11+F19+F7+F15+F26</f>
        <v>179600</v>
      </c>
      <c r="G29" s="87">
        <f t="shared" si="0"/>
        <v>27048651</v>
      </c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</row>
    <row r="30" spans="1:84" s="48" customFormat="1" ht="27" customHeight="1">
      <c r="A30" s="67"/>
      <c r="B30" s="67"/>
      <c r="C30" s="69"/>
      <c r="D30" s="64"/>
      <c r="E30" s="14"/>
      <c r="F30" s="20" t="s">
        <v>14</v>
      </c>
      <c r="G30" s="20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</row>
    <row r="31" spans="1:84" s="48" customFormat="1" ht="33.75" customHeight="1">
      <c r="A31" s="67"/>
      <c r="B31" s="67"/>
      <c r="C31" s="69"/>
      <c r="D31" s="64"/>
      <c r="E31" s="20"/>
      <c r="F31" s="20" t="s">
        <v>15</v>
      </c>
      <c r="G31" s="20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</row>
    <row r="33" spans="1:84" s="10" customFormat="1" ht="24" customHeight="1">
      <c r="A33" s="32"/>
      <c r="B33" s="33"/>
      <c r="C33" s="55"/>
      <c r="D33" s="51"/>
      <c r="E33" s="54"/>
      <c r="F33" s="54"/>
      <c r="G33" s="54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</row>
    <row r="34" spans="1:84" s="10" customFormat="1" ht="15.75">
      <c r="A34" s="32"/>
      <c r="B34" s="33"/>
      <c r="C34" s="34"/>
      <c r="D34" s="35"/>
      <c r="E34" s="21"/>
      <c r="F34" s="36"/>
      <c r="G34" s="31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</row>
    <row r="35" spans="1:84" s="19" customFormat="1" ht="28.5" customHeight="1">
      <c r="A35" s="52"/>
      <c r="B35" s="53"/>
      <c r="C35" s="52"/>
      <c r="D35" s="54"/>
      <c r="E35" s="54"/>
      <c r="F35" s="54"/>
      <c r="G35" s="54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</row>
    <row r="36" spans="2:7" ht="12.75">
      <c r="B36" s="11"/>
      <c r="C36" s="11"/>
      <c r="D36" s="11"/>
      <c r="E36" s="11"/>
      <c r="F36" s="11"/>
      <c r="G36" s="11"/>
    </row>
    <row r="37" spans="1:84" s="10" customFormat="1" ht="15.75">
      <c r="A37" s="32"/>
      <c r="B37" s="33"/>
      <c r="C37" s="34"/>
      <c r="D37" s="35"/>
      <c r="E37" s="11"/>
      <c r="F37" s="20"/>
      <c r="G37" s="20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</row>
    <row r="38" spans="2:7" ht="15">
      <c r="B38" s="11"/>
      <c r="C38" s="11"/>
      <c r="D38" s="11"/>
      <c r="E38" s="20"/>
      <c r="F38" s="20"/>
      <c r="G38" s="20"/>
    </row>
    <row r="39" spans="2:7" ht="20.25" customHeight="1">
      <c r="B39" s="11"/>
      <c r="C39" s="14"/>
      <c r="D39" s="20"/>
      <c r="E39" s="20"/>
      <c r="F39" s="20"/>
      <c r="G39" s="20"/>
    </row>
    <row r="40" spans="2:7" ht="15" customHeight="1">
      <c r="B40" s="11"/>
      <c r="C40" s="14"/>
      <c r="D40" s="20"/>
      <c r="E40" s="21"/>
      <c r="F40" s="36"/>
      <c r="G40" s="31"/>
    </row>
  </sheetData>
  <mergeCells count="4">
    <mergeCell ref="E2:G2"/>
    <mergeCell ref="E3:G3"/>
    <mergeCell ref="E4:G4"/>
    <mergeCell ref="A1:F1"/>
  </mergeCells>
  <printOptions horizontalCentered="1"/>
  <pageMargins left="0.58" right="0.39" top="0.73" bottom="0.5905511811023623" header="0.5118110236220472" footer="0.5118110236220472"/>
  <pageSetup horizontalDpi="144" verticalDpi="144" orientation="landscape" paperSize="9" scale="85" r:id="rId1"/>
  <headerFooter alignWithMargins="0">
    <oddHeader>&amp;CStrona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F134"/>
  <sheetViews>
    <sheetView workbookViewId="0" topLeftCell="A1">
      <selection activeCell="D7" sqref="D7"/>
    </sheetView>
  </sheetViews>
  <sheetFormatPr defaultColWidth="9.00390625" defaultRowHeight="12.75"/>
  <cols>
    <col min="1" max="1" width="12.125" style="11" customWidth="1"/>
    <col min="2" max="2" width="6.75390625" style="11" customWidth="1"/>
    <col min="3" max="3" width="38.75390625" style="0" customWidth="1"/>
    <col min="4" max="4" width="14.25390625" style="0" bestFit="1" customWidth="1"/>
    <col min="5" max="5" width="15.375" style="0" customWidth="1"/>
    <col min="6" max="6" width="18.875" style="0" customWidth="1"/>
    <col min="7" max="7" width="23.00390625" style="0" customWidth="1"/>
    <col min="8" max="21" width="9.125" style="11" hidden="1" customWidth="1"/>
  </cols>
  <sheetData>
    <row r="1" spans="1:7" ht="21.75" customHeight="1">
      <c r="A1" s="101" t="s">
        <v>26</v>
      </c>
      <c r="B1" s="102"/>
      <c r="C1" s="102"/>
      <c r="D1" s="102"/>
      <c r="E1" s="102"/>
      <c r="F1" s="102"/>
      <c r="G1" s="22" t="s">
        <v>8</v>
      </c>
    </row>
    <row r="2" spans="1:7" ht="12.75">
      <c r="A2" s="24"/>
      <c r="B2" s="24"/>
      <c r="C2" s="22"/>
      <c r="D2" s="22"/>
      <c r="E2" s="22"/>
      <c r="F2" s="103" t="s">
        <v>9</v>
      </c>
      <c r="G2" s="103"/>
    </row>
    <row r="3" spans="1:7" ht="12.75">
      <c r="A3" s="41"/>
      <c r="B3" s="41"/>
      <c r="C3" s="23"/>
      <c r="D3" s="23"/>
      <c r="E3" s="23"/>
      <c r="F3" s="100" t="s">
        <v>11</v>
      </c>
      <c r="G3" s="100"/>
    </row>
    <row r="4" spans="1:7" ht="12.75">
      <c r="A4" s="41"/>
      <c r="B4" s="41"/>
      <c r="C4" s="23"/>
      <c r="D4" s="23"/>
      <c r="E4" s="23"/>
      <c r="F4" s="105" t="s">
        <v>101</v>
      </c>
      <c r="G4" s="105"/>
    </row>
    <row r="5" spans="1:24" ht="25.5" customHeight="1">
      <c r="A5" s="25" t="s">
        <v>0</v>
      </c>
      <c r="B5" s="25" t="s">
        <v>7</v>
      </c>
      <c r="C5" s="39" t="s">
        <v>1</v>
      </c>
      <c r="D5" s="26" t="s">
        <v>2</v>
      </c>
      <c r="E5" s="25" t="s">
        <v>3</v>
      </c>
      <c r="F5" s="30" t="s">
        <v>4</v>
      </c>
      <c r="G5" s="37" t="s">
        <v>10</v>
      </c>
      <c r="V5" s="5"/>
      <c r="W5" s="104"/>
      <c r="X5" s="104"/>
    </row>
    <row r="6" spans="1:24" ht="13.5" customHeight="1">
      <c r="A6" s="27">
        <v>1</v>
      </c>
      <c r="B6" s="27">
        <v>2</v>
      </c>
      <c r="C6" s="40">
        <v>3</v>
      </c>
      <c r="D6" s="27">
        <v>4</v>
      </c>
      <c r="E6" s="27">
        <v>5</v>
      </c>
      <c r="F6" s="27">
        <v>6</v>
      </c>
      <c r="G6" s="38">
        <v>7</v>
      </c>
      <c r="W6" s="100"/>
      <c r="X6" s="100"/>
    </row>
    <row r="7" spans="1:84" s="4" customFormat="1" ht="26.25" customHeight="1">
      <c r="A7" s="6" t="s">
        <v>37</v>
      </c>
      <c r="B7" s="7"/>
      <c r="C7" s="3" t="s">
        <v>39</v>
      </c>
      <c r="D7" s="86">
        <v>2467775</v>
      </c>
      <c r="E7" s="87">
        <f>E12+E8</f>
        <v>36248</v>
      </c>
      <c r="F7" s="87">
        <f>F12+F8</f>
        <v>22100</v>
      </c>
      <c r="G7" s="87">
        <f aca="true" t="shared" si="0" ref="G7:G17">D7+E7-F7</f>
        <v>2481923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</row>
    <row r="8" spans="1:84" s="10" customFormat="1" ht="18.75" customHeight="1">
      <c r="A8" s="8" t="s">
        <v>38</v>
      </c>
      <c r="B8" s="9"/>
      <c r="C8" s="60" t="s">
        <v>40</v>
      </c>
      <c r="D8" s="88">
        <v>115000</v>
      </c>
      <c r="E8" s="87">
        <f>SUM(E9:E11)</f>
        <v>2000</v>
      </c>
      <c r="F8" s="87">
        <f>SUM(F9:F11)</f>
        <v>0</v>
      </c>
      <c r="G8" s="87">
        <f t="shared" si="0"/>
        <v>117000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</row>
    <row r="9" spans="1:84" s="48" customFormat="1" ht="15.75">
      <c r="A9" s="29"/>
      <c r="B9" s="61" t="s">
        <v>68</v>
      </c>
      <c r="C9" s="66" t="s">
        <v>69</v>
      </c>
      <c r="D9" s="89">
        <v>86675</v>
      </c>
      <c r="E9" s="90">
        <v>1670</v>
      </c>
      <c r="F9" s="90">
        <v>0</v>
      </c>
      <c r="G9" s="90">
        <f t="shared" si="0"/>
        <v>88345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</row>
    <row r="10" spans="1:84" s="48" customFormat="1" ht="15.75">
      <c r="A10" s="29"/>
      <c r="B10" s="61" t="s">
        <v>70</v>
      </c>
      <c r="C10" s="66" t="s">
        <v>94</v>
      </c>
      <c r="D10" s="89">
        <v>16171</v>
      </c>
      <c r="E10" s="90">
        <v>290</v>
      </c>
      <c r="F10" s="90">
        <v>0</v>
      </c>
      <c r="G10" s="90">
        <f t="shared" si="0"/>
        <v>16461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</row>
    <row r="11" spans="1:84" s="48" customFormat="1" ht="15.75">
      <c r="A11" s="29"/>
      <c r="B11" s="61" t="s">
        <v>71</v>
      </c>
      <c r="C11" s="66" t="s">
        <v>72</v>
      </c>
      <c r="D11" s="89">
        <v>2369</v>
      </c>
      <c r="E11" s="90">
        <v>40</v>
      </c>
      <c r="F11" s="90">
        <v>0</v>
      </c>
      <c r="G11" s="90">
        <f t="shared" si="0"/>
        <v>2409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</row>
    <row r="12" spans="1:84" s="10" customFormat="1" ht="31.5">
      <c r="A12" s="8" t="s">
        <v>73</v>
      </c>
      <c r="B12" s="9"/>
      <c r="C12" s="60" t="s">
        <v>74</v>
      </c>
      <c r="D12" s="88">
        <v>2170659</v>
      </c>
      <c r="E12" s="87">
        <f>SUM(E13:E17)</f>
        <v>34248</v>
      </c>
      <c r="F12" s="87">
        <f>SUM(F13:F17)</f>
        <v>22100</v>
      </c>
      <c r="G12" s="87">
        <f t="shared" si="0"/>
        <v>2182807</v>
      </c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</row>
    <row r="13" spans="1:84" s="48" customFormat="1" ht="15.75">
      <c r="A13" s="29"/>
      <c r="B13" s="61" t="s">
        <v>68</v>
      </c>
      <c r="C13" s="66" t="s">
        <v>69</v>
      </c>
      <c r="D13" s="89">
        <v>1269902</v>
      </c>
      <c r="E13" s="90">
        <v>0</v>
      </c>
      <c r="F13" s="90">
        <v>22100</v>
      </c>
      <c r="G13" s="90">
        <f t="shared" si="0"/>
        <v>1247802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</row>
    <row r="14" spans="1:84" s="48" customFormat="1" ht="15.75">
      <c r="A14" s="29"/>
      <c r="B14" s="61" t="s">
        <v>75</v>
      </c>
      <c r="C14" s="66" t="s">
        <v>76</v>
      </c>
      <c r="D14" s="89">
        <v>86646</v>
      </c>
      <c r="E14" s="90">
        <v>22403</v>
      </c>
      <c r="F14" s="90">
        <v>0</v>
      </c>
      <c r="G14" s="90">
        <f t="shared" si="0"/>
        <v>109049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</row>
    <row r="15" spans="1:84" s="48" customFormat="1" ht="15.75">
      <c r="A15" s="29"/>
      <c r="B15" s="61" t="s">
        <v>70</v>
      </c>
      <c r="C15" s="66" t="s">
        <v>94</v>
      </c>
      <c r="D15" s="89">
        <v>226953</v>
      </c>
      <c r="E15" s="90">
        <v>3860</v>
      </c>
      <c r="F15" s="90">
        <v>0</v>
      </c>
      <c r="G15" s="90">
        <f t="shared" si="0"/>
        <v>230813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</row>
    <row r="16" spans="1:84" s="48" customFormat="1" ht="15.75">
      <c r="A16" s="29"/>
      <c r="B16" s="61" t="s">
        <v>71</v>
      </c>
      <c r="C16" s="66" t="s">
        <v>72</v>
      </c>
      <c r="D16" s="89">
        <v>32271</v>
      </c>
      <c r="E16" s="90">
        <v>549</v>
      </c>
      <c r="F16" s="90">
        <v>0</v>
      </c>
      <c r="G16" s="90">
        <f t="shared" si="0"/>
        <v>32820</v>
      </c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</row>
    <row r="17" spans="1:84" s="48" customFormat="1" ht="15.75">
      <c r="A17" s="29"/>
      <c r="B17" s="61" t="s">
        <v>77</v>
      </c>
      <c r="C17" s="66" t="s">
        <v>78</v>
      </c>
      <c r="D17" s="89">
        <v>11500</v>
      </c>
      <c r="E17" s="90">
        <v>7436</v>
      </c>
      <c r="F17" s="90">
        <v>0</v>
      </c>
      <c r="G17" s="90">
        <f t="shared" si="0"/>
        <v>18936</v>
      </c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</row>
    <row r="18" spans="1:84" s="48" customFormat="1" ht="15.75">
      <c r="A18" s="29"/>
      <c r="B18" s="61"/>
      <c r="C18" s="66"/>
      <c r="D18" s="89"/>
      <c r="E18" s="90"/>
      <c r="F18" s="90"/>
      <c r="G18" s="90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</row>
    <row r="19" spans="1:84" s="48" customFormat="1" ht="21.75" customHeight="1">
      <c r="A19" s="6" t="s">
        <v>85</v>
      </c>
      <c r="B19" s="7"/>
      <c r="C19" s="3" t="s">
        <v>86</v>
      </c>
      <c r="D19" s="92">
        <v>9443600</v>
      </c>
      <c r="E19" s="87">
        <f>SUM(E20:E20)</f>
        <v>7581</v>
      </c>
      <c r="F19" s="87">
        <f>SUM(F20:F20)</f>
        <v>0</v>
      </c>
      <c r="G19" s="87">
        <f aca="true" t="shared" si="1" ref="G19:G28">D19+E19-F19</f>
        <v>9451181</v>
      </c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</row>
    <row r="20" spans="1:84" s="48" customFormat="1" ht="21" customHeight="1">
      <c r="A20" s="6">
        <v>80101</v>
      </c>
      <c r="B20" s="7"/>
      <c r="C20" s="3" t="s">
        <v>87</v>
      </c>
      <c r="D20" s="92">
        <v>5054000</v>
      </c>
      <c r="E20" s="87">
        <f>E21</f>
        <v>7581</v>
      </c>
      <c r="F20" s="87">
        <f>F21</f>
        <v>0</v>
      </c>
      <c r="G20" s="87">
        <f t="shared" si="1"/>
        <v>5061581</v>
      </c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</row>
    <row r="21" spans="1:21" s="48" customFormat="1" ht="20.25" customHeight="1">
      <c r="A21" s="8"/>
      <c r="B21" s="9" t="s">
        <v>16</v>
      </c>
      <c r="C21" s="65" t="s">
        <v>88</v>
      </c>
      <c r="D21" s="89">
        <v>184400</v>
      </c>
      <c r="E21" s="90">
        <v>7581</v>
      </c>
      <c r="F21" s="90">
        <v>0</v>
      </c>
      <c r="G21" s="90">
        <f t="shared" si="1"/>
        <v>191981</v>
      </c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</row>
    <row r="22" spans="1:84" s="48" customFormat="1" ht="21.75" customHeight="1">
      <c r="A22" s="6" t="s">
        <v>98</v>
      </c>
      <c r="B22" s="7"/>
      <c r="C22" s="3" t="s">
        <v>99</v>
      </c>
      <c r="D22" s="92">
        <v>163300</v>
      </c>
      <c r="E22" s="87">
        <f>SUM(E23:E23)</f>
        <v>6000</v>
      </c>
      <c r="F22" s="87">
        <f>SUM(F23:F23)</f>
        <v>6000</v>
      </c>
      <c r="G22" s="87">
        <f>D22+E22-F22</f>
        <v>163300</v>
      </c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</row>
    <row r="23" spans="1:84" s="48" customFormat="1" ht="21" customHeight="1">
      <c r="A23" s="6">
        <v>85154</v>
      </c>
      <c r="B23" s="7"/>
      <c r="C23" s="3" t="s">
        <v>100</v>
      </c>
      <c r="D23" s="92">
        <v>163300</v>
      </c>
      <c r="E23" s="87">
        <f>E24+E25</f>
        <v>6000</v>
      </c>
      <c r="F23" s="87">
        <f>F24+F25</f>
        <v>6000</v>
      </c>
      <c r="G23" s="87">
        <f>D23+E23-F23</f>
        <v>163300</v>
      </c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</row>
    <row r="24" spans="1:21" s="48" customFormat="1" ht="20.25" customHeight="1">
      <c r="A24" s="8"/>
      <c r="B24" s="9" t="s">
        <v>16</v>
      </c>
      <c r="C24" s="65" t="s">
        <v>88</v>
      </c>
      <c r="D24" s="89">
        <v>5400</v>
      </c>
      <c r="E24" s="90">
        <v>6000</v>
      </c>
      <c r="F24" s="90">
        <v>0</v>
      </c>
      <c r="G24" s="90">
        <f>D24+E24-F24</f>
        <v>11400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</row>
    <row r="25" spans="1:21" s="48" customFormat="1" ht="20.25" customHeight="1">
      <c r="A25" s="8"/>
      <c r="B25" s="9" t="s">
        <v>19</v>
      </c>
      <c r="C25" s="65" t="s">
        <v>18</v>
      </c>
      <c r="D25" s="89">
        <v>157200</v>
      </c>
      <c r="E25" s="90">
        <v>0</v>
      </c>
      <c r="F25" s="90">
        <v>6000</v>
      </c>
      <c r="G25" s="90">
        <f>D25+E25-F25</f>
        <v>151200</v>
      </c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84" s="48" customFormat="1" ht="22.5" customHeight="1">
      <c r="A26" s="6" t="s">
        <v>67</v>
      </c>
      <c r="B26" s="7"/>
      <c r="C26" s="3" t="s">
        <v>54</v>
      </c>
      <c r="D26" s="92">
        <v>8034850</v>
      </c>
      <c r="E26" s="87">
        <f>E27+E29+E31+E35</f>
        <v>101400</v>
      </c>
      <c r="F26" s="87">
        <f>F27+F29+F31+F35</f>
        <v>267900</v>
      </c>
      <c r="G26" s="87">
        <f t="shared" si="1"/>
        <v>7868350</v>
      </c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</row>
    <row r="27" spans="1:84" s="48" customFormat="1" ht="69" customHeight="1">
      <c r="A27" s="6">
        <v>85213</v>
      </c>
      <c r="B27" s="7"/>
      <c r="C27" s="3" t="s">
        <v>56</v>
      </c>
      <c r="D27" s="92">
        <v>16400</v>
      </c>
      <c r="E27" s="87">
        <f>E28</f>
        <v>2100</v>
      </c>
      <c r="F27" s="87">
        <f>F28</f>
        <v>0</v>
      </c>
      <c r="G27" s="87">
        <f t="shared" si="1"/>
        <v>18500</v>
      </c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</row>
    <row r="28" spans="1:21" s="48" customFormat="1" ht="20.25" customHeight="1">
      <c r="A28" s="8"/>
      <c r="B28" s="9" t="s">
        <v>89</v>
      </c>
      <c r="C28" s="65" t="s">
        <v>90</v>
      </c>
      <c r="D28" s="89">
        <v>16400</v>
      </c>
      <c r="E28" s="90">
        <v>2100</v>
      </c>
      <c r="F28" s="90">
        <v>0</v>
      </c>
      <c r="G28" s="90">
        <f t="shared" si="1"/>
        <v>18500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1:84" s="48" customFormat="1" ht="31.5">
      <c r="A29" s="6">
        <v>85214</v>
      </c>
      <c r="B29" s="7"/>
      <c r="C29" s="3" t="s">
        <v>91</v>
      </c>
      <c r="D29" s="92">
        <v>772800</v>
      </c>
      <c r="E29" s="87">
        <f>E30</f>
        <v>0</v>
      </c>
      <c r="F29" s="87">
        <f>F30</f>
        <v>179600</v>
      </c>
      <c r="G29" s="87">
        <f aca="true" t="shared" si="2" ref="G29:G34">D29+E29-F29</f>
        <v>593200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</row>
    <row r="30" spans="1:21" s="48" customFormat="1" ht="20.25" customHeight="1">
      <c r="A30" s="8"/>
      <c r="B30" s="9" t="s">
        <v>81</v>
      </c>
      <c r="C30" s="65" t="s">
        <v>82</v>
      </c>
      <c r="D30" s="89">
        <v>772800</v>
      </c>
      <c r="E30" s="90">
        <v>0</v>
      </c>
      <c r="F30" s="90">
        <v>179600</v>
      </c>
      <c r="G30" s="90">
        <f t="shared" si="2"/>
        <v>593200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1:84" s="10" customFormat="1" ht="15.75">
      <c r="A31" s="8" t="s">
        <v>59</v>
      </c>
      <c r="B31" s="9"/>
      <c r="C31" s="60" t="s">
        <v>60</v>
      </c>
      <c r="D31" s="88">
        <v>1003318</v>
      </c>
      <c r="E31" s="87">
        <f>SUM(E32:E34)</f>
        <v>44300</v>
      </c>
      <c r="F31" s="87">
        <f>SUM(F32:F34)</f>
        <v>33300</v>
      </c>
      <c r="G31" s="87">
        <f t="shared" si="2"/>
        <v>1014318</v>
      </c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</row>
    <row r="32" spans="1:84" s="48" customFormat="1" ht="15.75">
      <c r="A32" s="29"/>
      <c r="B32" s="61" t="s">
        <v>92</v>
      </c>
      <c r="C32" s="66" t="s">
        <v>95</v>
      </c>
      <c r="D32" s="89">
        <v>0</v>
      </c>
      <c r="E32" s="90">
        <v>33300</v>
      </c>
      <c r="F32" s="90">
        <v>0</v>
      </c>
      <c r="G32" s="90">
        <f t="shared" si="2"/>
        <v>33300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</row>
    <row r="33" spans="1:84" s="48" customFormat="1" ht="15.75">
      <c r="A33" s="29"/>
      <c r="B33" s="61" t="s">
        <v>19</v>
      </c>
      <c r="C33" s="66" t="s">
        <v>18</v>
      </c>
      <c r="D33" s="89">
        <v>73800</v>
      </c>
      <c r="E33" s="90">
        <v>0</v>
      </c>
      <c r="F33" s="90">
        <v>33300</v>
      </c>
      <c r="G33" s="90">
        <f t="shared" si="2"/>
        <v>40500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</row>
    <row r="34" spans="1:84" s="48" customFormat="1" ht="47.25">
      <c r="A34" s="29"/>
      <c r="B34" s="61" t="s">
        <v>93</v>
      </c>
      <c r="C34" s="66" t="s">
        <v>96</v>
      </c>
      <c r="D34" s="89">
        <v>85600</v>
      </c>
      <c r="E34" s="90">
        <v>11000</v>
      </c>
      <c r="F34" s="90">
        <v>0</v>
      </c>
      <c r="G34" s="90">
        <f t="shared" si="2"/>
        <v>96600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</row>
    <row r="35" spans="1:84" s="10" customFormat="1" ht="15.75">
      <c r="A35" s="8" t="s">
        <v>97</v>
      </c>
      <c r="B35" s="9"/>
      <c r="C35" s="60" t="s">
        <v>64</v>
      </c>
      <c r="D35" s="88">
        <v>310400</v>
      </c>
      <c r="E35" s="87">
        <f>SUM(E36:E37)</f>
        <v>55000</v>
      </c>
      <c r="F35" s="87">
        <f>SUM(F36:F37)</f>
        <v>55000</v>
      </c>
      <c r="G35" s="87">
        <f aca="true" t="shared" si="3" ref="G35:G48">D35+E35-F35</f>
        <v>310400</v>
      </c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</row>
    <row r="36" spans="1:84" s="48" customFormat="1" ht="15.75">
      <c r="A36" s="29"/>
      <c r="B36" s="61" t="s">
        <v>81</v>
      </c>
      <c r="C36" s="65" t="s">
        <v>82</v>
      </c>
      <c r="D36" s="89">
        <v>310400</v>
      </c>
      <c r="E36" s="90">
        <v>0</v>
      </c>
      <c r="F36" s="90">
        <v>55000</v>
      </c>
      <c r="G36" s="90">
        <f t="shared" si="3"/>
        <v>255400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</row>
    <row r="37" spans="1:84" s="48" customFormat="1" ht="15.75">
      <c r="A37" s="29"/>
      <c r="B37" s="61" t="s">
        <v>19</v>
      </c>
      <c r="C37" s="66" t="s">
        <v>18</v>
      </c>
      <c r="D37" s="89">
        <v>0</v>
      </c>
      <c r="E37" s="90">
        <v>55000</v>
      </c>
      <c r="F37" s="90">
        <v>0</v>
      </c>
      <c r="G37" s="90">
        <f t="shared" si="3"/>
        <v>55000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</row>
    <row r="38" spans="1:84" s="48" customFormat="1" ht="47.25">
      <c r="A38" s="6" t="s">
        <v>79</v>
      </c>
      <c r="B38" s="7"/>
      <c r="C38" s="3" t="s">
        <v>80</v>
      </c>
      <c r="D38" s="92">
        <v>0</v>
      </c>
      <c r="E38" s="87">
        <f>SUM(E39:E39)</f>
        <v>22100</v>
      </c>
      <c r="F38" s="87">
        <f>SUM(F39:F39)</f>
        <v>0</v>
      </c>
      <c r="G38" s="87">
        <f t="shared" si="3"/>
        <v>22100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</row>
    <row r="39" spans="1:84" s="48" customFormat="1" ht="15.75">
      <c r="A39" s="6">
        <v>85395</v>
      </c>
      <c r="B39" s="7"/>
      <c r="C39" s="3" t="s">
        <v>64</v>
      </c>
      <c r="D39" s="92">
        <v>0</v>
      </c>
      <c r="E39" s="87">
        <f>E40</f>
        <v>22100</v>
      </c>
      <c r="F39" s="87">
        <f>F40</f>
        <v>0</v>
      </c>
      <c r="G39" s="87">
        <f t="shared" si="3"/>
        <v>22100</v>
      </c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</row>
    <row r="40" spans="1:21" s="48" customFormat="1" ht="20.25" customHeight="1">
      <c r="A40" s="8"/>
      <c r="B40" s="9" t="s">
        <v>81</v>
      </c>
      <c r="C40" s="65" t="s">
        <v>82</v>
      </c>
      <c r="D40" s="89">
        <v>0</v>
      </c>
      <c r="E40" s="90">
        <v>22100</v>
      </c>
      <c r="F40" s="90">
        <v>0</v>
      </c>
      <c r="G40" s="90">
        <f t="shared" si="3"/>
        <v>22100</v>
      </c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</row>
    <row r="41" spans="1:21" s="4" customFormat="1" ht="31.5">
      <c r="A41" s="6" t="s">
        <v>33</v>
      </c>
      <c r="B41" s="7"/>
      <c r="C41" s="3" t="s">
        <v>30</v>
      </c>
      <c r="D41" s="86">
        <v>296208</v>
      </c>
      <c r="E41" s="91">
        <f>E42</f>
        <v>3000</v>
      </c>
      <c r="F41" s="91">
        <f>F42</f>
        <v>0</v>
      </c>
      <c r="G41" s="87">
        <f t="shared" si="3"/>
        <v>299208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</row>
    <row r="42" spans="1:21" s="63" customFormat="1" ht="21" customHeight="1">
      <c r="A42" s="8" t="s">
        <v>63</v>
      </c>
      <c r="B42" s="9"/>
      <c r="C42" s="3" t="s">
        <v>64</v>
      </c>
      <c r="D42" s="94">
        <v>0</v>
      </c>
      <c r="E42" s="87">
        <f>SUM(E43:E44)</f>
        <v>3000</v>
      </c>
      <c r="F42" s="87">
        <f>SUM(F43:F44)</f>
        <v>0</v>
      </c>
      <c r="G42" s="87">
        <f t="shared" si="3"/>
        <v>3000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</row>
    <row r="43" spans="1:21" s="63" customFormat="1" ht="18.75" customHeight="1">
      <c r="A43" s="29"/>
      <c r="B43" s="29" t="s">
        <v>83</v>
      </c>
      <c r="C43" s="43" t="s">
        <v>84</v>
      </c>
      <c r="D43" s="95">
        <v>0</v>
      </c>
      <c r="E43" s="90">
        <v>350</v>
      </c>
      <c r="F43" s="90">
        <v>0</v>
      </c>
      <c r="G43" s="90">
        <f t="shared" si="3"/>
        <v>350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</row>
    <row r="44" spans="1:21" s="63" customFormat="1" ht="18.75" customHeight="1">
      <c r="A44" s="29"/>
      <c r="B44" s="29" t="s">
        <v>16</v>
      </c>
      <c r="C44" s="43" t="s">
        <v>17</v>
      </c>
      <c r="D44" s="95">
        <v>0</v>
      </c>
      <c r="E44" s="90">
        <v>2650</v>
      </c>
      <c r="F44" s="90">
        <v>0</v>
      </c>
      <c r="G44" s="90">
        <f t="shared" si="3"/>
        <v>2650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</row>
    <row r="45" spans="1:84" s="48" customFormat="1" ht="30.75" customHeight="1">
      <c r="A45" s="6" t="s">
        <v>21</v>
      </c>
      <c r="B45" s="7"/>
      <c r="C45" s="3" t="s">
        <v>22</v>
      </c>
      <c r="D45" s="92">
        <v>1749043</v>
      </c>
      <c r="E45" s="87">
        <f>E46</f>
        <v>420000</v>
      </c>
      <c r="F45" s="87">
        <f>F46</f>
        <v>0</v>
      </c>
      <c r="G45" s="87">
        <f t="shared" si="3"/>
        <v>2169043</v>
      </c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</row>
    <row r="46" spans="1:84" s="48" customFormat="1" ht="21" customHeight="1">
      <c r="A46" s="6">
        <v>90001</v>
      </c>
      <c r="B46" s="7"/>
      <c r="C46" s="3" t="s">
        <v>23</v>
      </c>
      <c r="D46" s="92">
        <v>521358</v>
      </c>
      <c r="E46" s="87">
        <f>E47</f>
        <v>420000</v>
      </c>
      <c r="F46" s="87">
        <f>F47</f>
        <v>0</v>
      </c>
      <c r="G46" s="87">
        <f t="shared" si="3"/>
        <v>941358</v>
      </c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</row>
    <row r="47" spans="1:21" s="48" customFormat="1" ht="31.5">
      <c r="A47" s="8"/>
      <c r="B47" s="9" t="s">
        <v>20</v>
      </c>
      <c r="C47" s="65" t="s">
        <v>25</v>
      </c>
      <c r="D47" s="89">
        <v>521358</v>
      </c>
      <c r="E47" s="90">
        <v>420000</v>
      </c>
      <c r="F47" s="90">
        <v>0</v>
      </c>
      <c r="G47" s="90">
        <f t="shared" si="3"/>
        <v>941358</v>
      </c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</row>
    <row r="48" spans="1:7" ht="30" customHeight="1">
      <c r="A48" s="1"/>
      <c r="B48" s="2"/>
      <c r="C48" s="1" t="s">
        <v>6</v>
      </c>
      <c r="D48" s="87">
        <v>27168322</v>
      </c>
      <c r="E48" s="87">
        <f>E45+E41+E38+E7+E19+E22+E26</f>
        <v>596329</v>
      </c>
      <c r="F48" s="87">
        <f>F45+F41+F38+F7+F19+F22+F26</f>
        <v>296000</v>
      </c>
      <c r="G48" s="87">
        <f t="shared" si="3"/>
        <v>27468651</v>
      </c>
    </row>
    <row r="49" spans="1:84" s="48" customFormat="1" ht="15.75">
      <c r="A49" s="32"/>
      <c r="B49" s="33"/>
      <c r="D49" s="35"/>
      <c r="E49" s="11"/>
      <c r="F49" s="46" t="s">
        <v>14</v>
      </c>
      <c r="G49" s="46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0"/>
      <c r="W49" s="10"/>
      <c r="X49" s="10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</row>
    <row r="50" spans="1:84" s="48" customFormat="1" ht="15.75">
      <c r="A50" s="32"/>
      <c r="B50" s="33"/>
      <c r="C50" s="34"/>
      <c r="D50" s="35"/>
      <c r="E50" s="28"/>
      <c r="F50" s="46"/>
      <c r="G50" s="46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0"/>
      <c r="W50" s="10"/>
      <c r="X50" s="1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</row>
    <row r="51" spans="1:84" s="48" customFormat="1" ht="15.75">
      <c r="A51" s="32"/>
      <c r="B51" s="33"/>
      <c r="C51" s="34"/>
      <c r="D51" s="35"/>
      <c r="E51"/>
      <c r="F51" s="46" t="s">
        <v>15</v>
      </c>
      <c r="G51" s="46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0"/>
      <c r="W51" s="10"/>
      <c r="X51" s="10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</row>
    <row r="52" spans="3:7" ht="12.75">
      <c r="C52" s="11"/>
      <c r="D52" s="11"/>
      <c r="E52" s="11"/>
      <c r="F52" s="11"/>
      <c r="G52" s="11"/>
    </row>
    <row r="53" spans="3:7" ht="12.75">
      <c r="C53" s="11"/>
      <c r="D53" s="11"/>
      <c r="E53" s="11"/>
      <c r="F53" s="11"/>
      <c r="G53" s="11"/>
    </row>
    <row r="54" spans="3:7" ht="12.75">
      <c r="C54" s="11"/>
      <c r="D54" s="11"/>
      <c r="E54" s="11"/>
      <c r="F54" s="11"/>
      <c r="G54" s="11"/>
    </row>
    <row r="55" spans="3:7" ht="12.75">
      <c r="C55" s="11"/>
      <c r="D55" s="11"/>
      <c r="E55" s="11"/>
      <c r="F55" s="11"/>
      <c r="G55" s="11"/>
    </row>
    <row r="56" spans="3:7" ht="12.75">
      <c r="C56" s="11"/>
      <c r="D56" s="11"/>
      <c r="E56" s="11"/>
      <c r="F56" s="11"/>
      <c r="G56" s="11"/>
    </row>
    <row r="57" spans="3:7" ht="12.75">
      <c r="C57" s="11"/>
      <c r="D57" s="11"/>
      <c r="E57" s="11"/>
      <c r="F57" s="11"/>
      <c r="G57" s="11"/>
    </row>
    <row r="58" spans="3:7" ht="12.75">
      <c r="C58" s="11"/>
      <c r="D58" s="11"/>
      <c r="E58" s="11"/>
      <c r="F58" s="11"/>
      <c r="G58" s="11"/>
    </row>
    <row r="59" spans="3:7" ht="12.75">
      <c r="C59" s="11"/>
      <c r="D59" s="11"/>
      <c r="E59" s="11"/>
      <c r="F59" s="11"/>
      <c r="G59" s="11"/>
    </row>
    <row r="60" spans="3:7" ht="12.75">
      <c r="C60" s="11"/>
      <c r="D60" s="11"/>
      <c r="E60" s="11"/>
      <c r="F60" s="11"/>
      <c r="G60" s="11"/>
    </row>
    <row r="61" spans="3:7" ht="12.75">
      <c r="C61" s="11"/>
      <c r="D61" s="11"/>
      <c r="E61" s="11"/>
      <c r="F61" s="11"/>
      <c r="G61" s="11"/>
    </row>
    <row r="62" spans="3:7" ht="12.75">
      <c r="C62" s="11"/>
      <c r="D62" s="11"/>
      <c r="E62" s="11"/>
      <c r="F62" s="11"/>
      <c r="G62" s="11"/>
    </row>
    <row r="63" spans="3:7" ht="12.75">
      <c r="C63" s="11"/>
      <c r="D63" s="11"/>
      <c r="E63" s="11"/>
      <c r="F63" s="11"/>
      <c r="G63" s="11"/>
    </row>
    <row r="64" spans="3:7" ht="12.75">
      <c r="C64" s="11"/>
      <c r="D64" s="11"/>
      <c r="E64" s="11"/>
      <c r="F64" s="11"/>
      <c r="G64" s="11"/>
    </row>
    <row r="65" spans="3:7" ht="12.75">
      <c r="C65" s="11"/>
      <c r="D65" s="11"/>
      <c r="E65" s="11"/>
      <c r="F65" s="11"/>
      <c r="G65" s="11"/>
    </row>
    <row r="66" spans="3:7" ht="12.75">
      <c r="C66" s="11"/>
      <c r="D66" s="11"/>
      <c r="E66" s="11"/>
      <c r="F66" s="11"/>
      <c r="G66" s="11"/>
    </row>
    <row r="67" spans="3:7" ht="12.75">
      <c r="C67" s="11"/>
      <c r="D67" s="11"/>
      <c r="E67" s="11"/>
      <c r="F67" s="11"/>
      <c r="G67" s="11"/>
    </row>
    <row r="68" spans="3:7" ht="12.75">
      <c r="C68" s="11"/>
      <c r="D68" s="11"/>
      <c r="E68" s="11"/>
      <c r="F68" s="11"/>
      <c r="G68" s="11"/>
    </row>
    <row r="69" spans="3:7" ht="12.75">
      <c r="C69" s="11"/>
      <c r="D69" s="11"/>
      <c r="E69" s="11"/>
      <c r="F69" s="11"/>
      <c r="G69" s="11"/>
    </row>
    <row r="70" spans="3:7" ht="12.75">
      <c r="C70" s="11"/>
      <c r="D70" s="11"/>
      <c r="E70" s="11"/>
      <c r="F70" s="11"/>
      <c r="G70" s="11"/>
    </row>
    <row r="71" spans="3:7" ht="12.75">
      <c r="C71" s="11"/>
      <c r="D71" s="11"/>
      <c r="E71" s="11"/>
      <c r="F71" s="11"/>
      <c r="G71" s="11"/>
    </row>
    <row r="72" spans="22:84" s="11" customFormat="1" ht="12.75"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</row>
    <row r="73" spans="22:84" s="11" customFormat="1" ht="12.75"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</row>
    <row r="74" spans="22:84" s="11" customFormat="1" ht="12.75"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</row>
    <row r="75" spans="22:84" s="11" customFormat="1" ht="12.75"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</row>
    <row r="76" spans="22:84" s="11" customFormat="1" ht="12.75"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</row>
    <row r="77" spans="22:84" s="11" customFormat="1" ht="12.75"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</row>
    <row r="78" spans="22:84" s="11" customFormat="1" ht="12.75"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</row>
    <row r="79" spans="22:84" s="11" customFormat="1" ht="12.75"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</row>
    <row r="80" spans="22:84" s="11" customFormat="1" ht="12.75"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</row>
    <row r="81" spans="22:84" s="11" customFormat="1" ht="12.75"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</row>
    <row r="82" spans="22:84" s="11" customFormat="1" ht="12.75"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</row>
    <row r="83" spans="22:84" s="11" customFormat="1" ht="12.75"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</row>
    <row r="84" spans="22:84" s="11" customFormat="1" ht="12.75"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</row>
    <row r="85" spans="22:84" s="11" customFormat="1" ht="12.75"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</row>
    <row r="86" spans="22:84" s="11" customFormat="1" ht="12.75"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</row>
    <row r="87" s="11" customFormat="1" ht="12.75"/>
    <row r="88" s="11" customFormat="1" ht="12.75"/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="11" customFormat="1" ht="12.75"/>
    <row r="131" ht="12.75">
      <c r="C131" s="11"/>
    </row>
    <row r="132" ht="12.75">
      <c r="C132" s="11"/>
    </row>
    <row r="133" ht="12.75">
      <c r="C133" s="11"/>
    </row>
    <row r="134" ht="12.75">
      <c r="C134" s="11"/>
    </row>
  </sheetData>
  <mergeCells count="6">
    <mergeCell ref="W6:X6"/>
    <mergeCell ref="A1:F1"/>
    <mergeCell ref="F2:G2"/>
    <mergeCell ref="W5:X5"/>
    <mergeCell ref="F3:G3"/>
    <mergeCell ref="F4:G4"/>
  </mergeCells>
  <printOptions/>
  <pageMargins left="0.7874015748031497" right="0.7874015748031497" top="0.984251968503937" bottom="0.75" header="0.5118110236220472" footer="0.5118110236220472"/>
  <pageSetup horizontalDpi="600" verticalDpi="600" orientation="landscape" paperSize="9" r:id="rId1"/>
  <headerFooter alignWithMargins="0">
    <oddHeader>&amp;CStrona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F43"/>
  <sheetViews>
    <sheetView workbookViewId="0" topLeftCell="A4">
      <selection activeCell="E4" sqref="E4:G4"/>
    </sheetView>
  </sheetViews>
  <sheetFormatPr defaultColWidth="9.00390625" defaultRowHeight="12.75"/>
  <cols>
    <col min="1" max="1" width="11.75390625" style="11" customWidth="1"/>
    <col min="2" max="2" width="8.25390625" style="11" customWidth="1"/>
    <col min="3" max="3" width="49.875" style="11" customWidth="1"/>
    <col min="4" max="4" width="13.75390625" style="11" customWidth="1"/>
    <col min="5" max="5" width="13.25390625" style="11" customWidth="1"/>
    <col min="6" max="6" width="13.125" style="11" customWidth="1"/>
    <col min="7" max="7" width="17.375" style="11" customWidth="1"/>
    <col min="8" max="16384" width="9.125" style="11" customWidth="1"/>
  </cols>
  <sheetData>
    <row r="1" spans="1:24" ht="21.75" customHeight="1">
      <c r="A1" s="98" t="s">
        <v>35</v>
      </c>
      <c r="B1" s="99"/>
      <c r="C1" s="99"/>
      <c r="D1" s="99"/>
      <c r="E1" s="99"/>
      <c r="F1" s="99"/>
      <c r="G1" s="12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0"/>
      <c r="W1" s="10"/>
      <c r="X1" s="10"/>
    </row>
    <row r="2" spans="1:7" ht="15" customHeight="1">
      <c r="A2" s="44"/>
      <c r="B2" s="45"/>
      <c r="C2" s="45"/>
      <c r="D2" s="45"/>
      <c r="E2" s="96" t="s">
        <v>34</v>
      </c>
      <c r="F2" s="96"/>
      <c r="G2" s="96"/>
    </row>
    <row r="3" spans="1:7" ht="15" customHeight="1">
      <c r="A3" s="44"/>
      <c r="B3" s="45"/>
      <c r="C3" s="45"/>
      <c r="D3" s="45"/>
      <c r="E3" s="96" t="s">
        <v>13</v>
      </c>
      <c r="F3" s="96"/>
      <c r="G3" s="96"/>
    </row>
    <row r="4" spans="1:7" ht="15" customHeight="1">
      <c r="A4" s="49"/>
      <c r="B4" s="50"/>
      <c r="C4" s="50"/>
      <c r="D4" s="50"/>
      <c r="E4" s="97" t="s">
        <v>103</v>
      </c>
      <c r="F4" s="97"/>
      <c r="G4" s="97"/>
    </row>
    <row r="5" spans="1:7" ht="32.25" customHeight="1">
      <c r="A5" s="1" t="s">
        <v>0</v>
      </c>
      <c r="B5" s="1" t="s">
        <v>7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</row>
    <row r="6" spans="1:7" ht="15.75">
      <c r="A6" s="56">
        <v>1</v>
      </c>
      <c r="B6" s="57">
        <v>2</v>
      </c>
      <c r="C6" s="58">
        <v>3</v>
      </c>
      <c r="D6" s="58">
        <v>4</v>
      </c>
      <c r="E6" s="58">
        <v>5</v>
      </c>
      <c r="F6" s="59">
        <v>6</v>
      </c>
      <c r="G6" s="56">
        <v>7</v>
      </c>
    </row>
    <row r="7" spans="1:84" s="4" customFormat="1" ht="25.5" customHeight="1">
      <c r="A7" s="79" t="s">
        <v>37</v>
      </c>
      <c r="B7" s="7"/>
      <c r="C7" s="3" t="s">
        <v>39</v>
      </c>
      <c r="D7" s="86">
        <v>115000</v>
      </c>
      <c r="E7" s="87">
        <f>E8</f>
        <v>2000</v>
      </c>
      <c r="F7" s="87">
        <f>F8</f>
        <v>0</v>
      </c>
      <c r="G7" s="87">
        <f aca="true" t="shared" si="0" ref="G7:G13">D7+E7-F7</f>
        <v>117000</v>
      </c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</row>
    <row r="8" spans="1:84" s="10" customFormat="1" ht="15.75">
      <c r="A8" s="8" t="s">
        <v>38</v>
      </c>
      <c r="B8" s="9"/>
      <c r="C8" s="60" t="s">
        <v>40</v>
      </c>
      <c r="D8" s="88">
        <v>115000</v>
      </c>
      <c r="E8" s="87">
        <f>SUM(E9:E9)</f>
        <v>2000</v>
      </c>
      <c r="F8" s="87">
        <f>SUM(F9:F9)</f>
        <v>0</v>
      </c>
      <c r="G8" s="87">
        <f t="shared" si="0"/>
        <v>117000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</row>
    <row r="9" spans="1:84" s="48" customFormat="1" ht="63">
      <c r="A9" s="29"/>
      <c r="B9" s="61" t="s">
        <v>27</v>
      </c>
      <c r="C9" s="66" t="s">
        <v>28</v>
      </c>
      <c r="D9" s="89">
        <v>115000</v>
      </c>
      <c r="E9" s="90">
        <v>2000</v>
      </c>
      <c r="F9" s="90">
        <v>0</v>
      </c>
      <c r="G9" s="90">
        <f t="shared" si="0"/>
        <v>117000</v>
      </c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</row>
    <row r="10" spans="1:84" s="4" customFormat="1" ht="27.75" customHeight="1">
      <c r="A10" s="6" t="s">
        <v>67</v>
      </c>
      <c r="B10" s="7"/>
      <c r="C10" s="3" t="s">
        <v>54</v>
      </c>
      <c r="D10" s="86">
        <v>4831200</v>
      </c>
      <c r="E10" s="91">
        <f>E11</f>
        <v>2100</v>
      </c>
      <c r="F10" s="91">
        <f>F11</f>
        <v>0</v>
      </c>
      <c r="G10" s="87">
        <f t="shared" si="0"/>
        <v>4833300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</row>
    <row r="11" spans="1:21" s="10" customFormat="1" ht="47.25">
      <c r="A11" s="8" t="s">
        <v>55</v>
      </c>
      <c r="B11" s="9"/>
      <c r="C11" s="42" t="s">
        <v>56</v>
      </c>
      <c r="D11" s="92">
        <v>16400</v>
      </c>
      <c r="E11" s="93">
        <f>E12</f>
        <v>2100</v>
      </c>
      <c r="F11" s="93">
        <f>F12</f>
        <v>0</v>
      </c>
      <c r="G11" s="87">
        <f t="shared" si="0"/>
        <v>18500</v>
      </c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</row>
    <row r="12" spans="1:84" s="48" customFormat="1" ht="51" customHeight="1">
      <c r="A12" s="29"/>
      <c r="B12" s="61" t="s">
        <v>27</v>
      </c>
      <c r="C12" s="66" t="s">
        <v>28</v>
      </c>
      <c r="D12" s="89">
        <v>16400</v>
      </c>
      <c r="E12" s="90">
        <v>2100</v>
      </c>
      <c r="F12" s="90">
        <v>0</v>
      </c>
      <c r="G12" s="90">
        <f t="shared" si="0"/>
        <v>18500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</row>
    <row r="13" spans="1:7" ht="15.75">
      <c r="A13" s="1"/>
      <c r="B13" s="2"/>
      <c r="C13" s="1" t="s">
        <v>6</v>
      </c>
      <c r="D13" s="87">
        <v>4949510</v>
      </c>
      <c r="E13" s="87">
        <f>E7+E10</f>
        <v>4100</v>
      </c>
      <c r="F13" s="87">
        <f>F7+F10</f>
        <v>0</v>
      </c>
      <c r="G13" s="87">
        <f t="shared" si="0"/>
        <v>4953610</v>
      </c>
    </row>
    <row r="14" spans="1:7" ht="15.75">
      <c r="A14" s="52"/>
      <c r="B14" s="53"/>
      <c r="C14" s="52"/>
      <c r="D14" s="54"/>
      <c r="E14" s="54"/>
      <c r="F14" s="54"/>
      <c r="G14" s="54"/>
    </row>
    <row r="15" spans="1:7" s="47" customFormat="1" ht="15.75">
      <c r="A15" s="32"/>
      <c r="B15" s="33"/>
      <c r="C15" s="34"/>
      <c r="D15" s="35"/>
      <c r="E15" s="14"/>
      <c r="F15" s="20" t="s">
        <v>14</v>
      </c>
      <c r="G15" s="20"/>
    </row>
    <row r="16" spans="1:7" s="47" customFormat="1" ht="15.75">
      <c r="A16" s="32"/>
      <c r="B16" s="33"/>
      <c r="C16" s="34"/>
      <c r="D16" s="35"/>
      <c r="E16" s="20"/>
      <c r="F16" s="20"/>
      <c r="G16" s="20"/>
    </row>
    <row r="17" spans="1:7" s="47" customFormat="1" ht="15.75">
      <c r="A17" s="32"/>
      <c r="B17" s="33"/>
      <c r="C17" s="34"/>
      <c r="D17" s="35"/>
      <c r="E17" s="20"/>
      <c r="F17" s="20" t="s">
        <v>15</v>
      </c>
      <c r="G17" s="20"/>
    </row>
    <row r="18" spans="1:7" s="47" customFormat="1" ht="15.75">
      <c r="A18" s="11"/>
      <c r="B18" s="11"/>
      <c r="C18" s="11"/>
      <c r="D18" s="11"/>
      <c r="E18" s="11"/>
      <c r="F18" s="11"/>
      <c r="G18" s="11"/>
    </row>
    <row r="21" spans="1:7" ht="15.75">
      <c r="A21" s="32"/>
      <c r="B21" s="33"/>
      <c r="C21" s="68"/>
      <c r="D21" s="64"/>
      <c r="E21" s="20"/>
      <c r="F21" s="20"/>
      <c r="G21" s="20"/>
    </row>
    <row r="22" spans="1:7" ht="26.25">
      <c r="A22" s="44"/>
      <c r="B22" s="45"/>
      <c r="C22" s="45"/>
      <c r="D22" s="45"/>
      <c r="E22" s="106"/>
      <c r="F22" s="106"/>
      <c r="G22" s="106"/>
    </row>
    <row r="23" spans="1:7" ht="26.25">
      <c r="A23" s="44"/>
      <c r="B23" s="45"/>
      <c r="C23" s="45"/>
      <c r="D23" s="45"/>
      <c r="E23" s="106"/>
      <c r="F23" s="106"/>
      <c r="G23" s="106"/>
    </row>
    <row r="24" spans="1:7" ht="26.25">
      <c r="A24" s="44"/>
      <c r="B24" s="45"/>
      <c r="C24" s="45"/>
      <c r="D24" s="45"/>
      <c r="E24" s="106"/>
      <c r="F24" s="106"/>
      <c r="G24" s="106"/>
    </row>
    <row r="25" spans="1:7" ht="15.75">
      <c r="A25" s="52"/>
      <c r="B25" s="52"/>
      <c r="C25" s="52"/>
      <c r="D25" s="52"/>
      <c r="E25" s="52"/>
      <c r="F25" s="52"/>
      <c r="G25" s="52"/>
    </row>
    <row r="26" spans="1:7" ht="15.75">
      <c r="A26" s="70"/>
      <c r="B26" s="70"/>
      <c r="C26" s="70"/>
      <c r="D26" s="70"/>
      <c r="E26" s="70"/>
      <c r="F26" s="70"/>
      <c r="G26" s="70"/>
    </row>
    <row r="27" spans="1:7" ht="15.75">
      <c r="A27" s="71"/>
      <c r="B27" s="72"/>
      <c r="C27" s="73"/>
      <c r="D27" s="74"/>
      <c r="E27" s="75"/>
      <c r="F27" s="75"/>
      <c r="G27" s="54"/>
    </row>
    <row r="28" spans="1:7" ht="15.75">
      <c r="A28" s="32"/>
      <c r="B28" s="33"/>
      <c r="C28" s="55"/>
      <c r="D28" s="74"/>
      <c r="E28" s="75"/>
      <c r="F28" s="75"/>
      <c r="G28" s="54"/>
    </row>
    <row r="29" spans="1:7" ht="15.75">
      <c r="A29" s="67"/>
      <c r="B29" s="67"/>
      <c r="C29" s="69"/>
      <c r="D29" s="64"/>
      <c r="E29" s="31"/>
      <c r="F29" s="31"/>
      <c r="G29" s="31"/>
    </row>
    <row r="30" spans="1:7" ht="15.75">
      <c r="A30" s="71"/>
      <c r="B30" s="72"/>
      <c r="C30" s="73"/>
      <c r="D30" s="74"/>
      <c r="E30" s="75"/>
      <c r="F30" s="75"/>
      <c r="G30" s="54"/>
    </row>
    <row r="31" spans="1:7" ht="15.75">
      <c r="A31" s="32"/>
      <c r="B31" s="33"/>
      <c r="C31" s="55"/>
      <c r="D31" s="74"/>
      <c r="E31" s="75"/>
      <c r="F31" s="75"/>
      <c r="G31" s="54"/>
    </row>
    <row r="32" spans="1:7" ht="15.75">
      <c r="A32" s="67"/>
      <c r="B32" s="67"/>
      <c r="C32" s="69"/>
      <c r="D32" s="64"/>
      <c r="E32" s="31"/>
      <c r="F32" s="31"/>
      <c r="G32" s="31"/>
    </row>
    <row r="33" spans="1:7" ht="15.75">
      <c r="A33" s="67"/>
      <c r="B33" s="67"/>
      <c r="C33" s="69"/>
      <c r="D33" s="64"/>
      <c r="E33" s="31"/>
      <c r="F33" s="31"/>
      <c r="G33" s="31"/>
    </row>
    <row r="34" spans="1:7" ht="15.75">
      <c r="A34" s="67"/>
      <c r="B34" s="67"/>
      <c r="C34" s="69"/>
      <c r="D34" s="64"/>
      <c r="E34" s="14"/>
      <c r="F34" s="20"/>
      <c r="G34" s="20"/>
    </row>
    <row r="35" spans="1:7" ht="15.75">
      <c r="A35" s="67"/>
      <c r="B35" s="67"/>
      <c r="C35" s="69"/>
      <c r="D35" s="64"/>
      <c r="E35" s="20"/>
      <c r="F35" s="20"/>
      <c r="G35" s="20"/>
    </row>
    <row r="36" spans="1:7" ht="15.75">
      <c r="A36" s="67"/>
      <c r="B36" s="67"/>
      <c r="C36" s="69"/>
      <c r="D36" s="64"/>
      <c r="E36" s="20"/>
      <c r="F36" s="20"/>
      <c r="G36" s="20"/>
    </row>
    <row r="37" spans="1:7" ht="15.75">
      <c r="A37" s="32"/>
      <c r="B37" s="33"/>
      <c r="C37" s="55"/>
      <c r="D37" s="76"/>
      <c r="E37" s="77"/>
      <c r="F37" s="77"/>
      <c r="G37" s="54"/>
    </row>
    <row r="38" spans="1:7" ht="15.75">
      <c r="A38" s="67"/>
      <c r="B38" s="67"/>
      <c r="C38" s="69"/>
      <c r="D38" s="64"/>
      <c r="E38" s="31"/>
      <c r="F38" s="31"/>
      <c r="G38" s="31"/>
    </row>
    <row r="39" spans="1:7" ht="15.75">
      <c r="A39" s="52"/>
      <c r="B39" s="53"/>
      <c r="C39" s="52"/>
      <c r="D39" s="54"/>
      <c r="E39" s="54"/>
      <c r="F39" s="54"/>
      <c r="G39" s="54"/>
    </row>
    <row r="41" spans="5:7" ht="15">
      <c r="E41" s="14"/>
      <c r="F41" s="20"/>
      <c r="G41" s="20"/>
    </row>
    <row r="42" spans="5:7" ht="15">
      <c r="E42" s="20"/>
      <c r="F42" s="20"/>
      <c r="G42" s="20"/>
    </row>
    <row r="43" spans="5:7" ht="15">
      <c r="E43" s="20"/>
      <c r="F43" s="20"/>
      <c r="G43" s="20"/>
    </row>
  </sheetData>
  <mergeCells count="7">
    <mergeCell ref="E22:G22"/>
    <mergeCell ref="E23:G23"/>
    <mergeCell ref="E24:G24"/>
    <mergeCell ref="A1:F1"/>
    <mergeCell ref="E2:G2"/>
    <mergeCell ref="E3:G3"/>
    <mergeCell ref="E4:G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&amp;CStrona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F29"/>
  <sheetViews>
    <sheetView workbookViewId="0" topLeftCell="A1">
      <selection activeCell="C19" sqref="C19"/>
    </sheetView>
  </sheetViews>
  <sheetFormatPr defaultColWidth="9.00390625" defaultRowHeight="12.75"/>
  <cols>
    <col min="1" max="1" width="12.125" style="0" customWidth="1"/>
    <col min="2" max="2" width="8.375" style="0" customWidth="1"/>
    <col min="3" max="3" width="38.375" style="0" customWidth="1"/>
    <col min="4" max="4" width="13.875" style="0" customWidth="1"/>
    <col min="5" max="5" width="15.25390625" style="0" customWidth="1"/>
    <col min="6" max="6" width="17.875" style="0" customWidth="1"/>
    <col min="7" max="7" width="22.25390625" style="0" customWidth="1"/>
  </cols>
  <sheetData>
    <row r="1" spans="1:7" ht="19.5" customHeight="1">
      <c r="A1" s="101" t="s">
        <v>36</v>
      </c>
      <c r="B1" s="102"/>
      <c r="C1" s="102"/>
      <c r="D1" s="102"/>
      <c r="E1" s="102"/>
      <c r="F1" s="102"/>
      <c r="G1" s="22" t="s">
        <v>8</v>
      </c>
    </row>
    <row r="2" spans="1:7" ht="12.75">
      <c r="A2" s="24"/>
      <c r="B2" s="24"/>
      <c r="C2" s="22"/>
      <c r="D2" s="22"/>
      <c r="E2" s="22"/>
      <c r="F2" s="103" t="s">
        <v>34</v>
      </c>
      <c r="G2" s="103"/>
    </row>
    <row r="3" spans="1:7" ht="12.75">
      <c r="A3" s="41"/>
      <c r="B3" s="41"/>
      <c r="C3" s="23"/>
      <c r="D3" s="23"/>
      <c r="E3" s="23"/>
      <c r="F3" s="100" t="s">
        <v>11</v>
      </c>
      <c r="G3" s="100"/>
    </row>
    <row r="4" spans="1:7" ht="12.75">
      <c r="A4" s="41"/>
      <c r="B4" s="41"/>
      <c r="C4" s="23"/>
      <c r="D4" s="23"/>
      <c r="E4" s="23"/>
      <c r="F4" s="105" t="s">
        <v>104</v>
      </c>
      <c r="G4" s="105"/>
    </row>
    <row r="5" spans="1:7" ht="12.75">
      <c r="A5" s="24"/>
      <c r="B5" s="24"/>
      <c r="C5" s="22"/>
      <c r="D5" s="22"/>
      <c r="E5" s="22"/>
      <c r="F5" s="107"/>
      <c r="G5" s="107"/>
    </row>
    <row r="6" spans="1:8" ht="37.5">
      <c r="A6" s="25" t="s">
        <v>0</v>
      </c>
      <c r="B6" s="25" t="s">
        <v>7</v>
      </c>
      <c r="C6" s="39" t="s">
        <v>1</v>
      </c>
      <c r="D6" s="26" t="s">
        <v>2</v>
      </c>
      <c r="E6" s="25" t="s">
        <v>3</v>
      </c>
      <c r="F6" s="30" t="s">
        <v>4</v>
      </c>
      <c r="G6" s="85" t="s">
        <v>10</v>
      </c>
      <c r="H6" s="84"/>
    </row>
    <row r="7" spans="1:7" ht="15.75">
      <c r="A7" s="27">
        <v>1</v>
      </c>
      <c r="B7" s="27">
        <v>2</v>
      </c>
      <c r="C7" s="40">
        <v>3</v>
      </c>
      <c r="D7" s="27">
        <v>4</v>
      </c>
      <c r="E7" s="27">
        <v>5</v>
      </c>
      <c r="F7" s="27">
        <v>6</v>
      </c>
      <c r="G7" s="38">
        <v>7</v>
      </c>
    </row>
    <row r="8" spans="1:84" s="4" customFormat="1" ht="15.75">
      <c r="A8" s="6" t="s">
        <v>37</v>
      </c>
      <c r="B8" s="7"/>
      <c r="C8" s="3" t="s">
        <v>39</v>
      </c>
      <c r="D8" s="86">
        <v>115000</v>
      </c>
      <c r="E8" s="87">
        <f>E9</f>
        <v>2000</v>
      </c>
      <c r="F8" s="87">
        <f>F9</f>
        <v>0</v>
      </c>
      <c r="G8" s="87">
        <f aca="true" t="shared" si="0" ref="G8:G16">D8+E8-F8</f>
        <v>117000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</row>
    <row r="9" spans="1:84" s="10" customFormat="1" ht="18.75" customHeight="1">
      <c r="A9" s="8" t="s">
        <v>38</v>
      </c>
      <c r="B9" s="9"/>
      <c r="C9" s="60" t="s">
        <v>40</v>
      </c>
      <c r="D9" s="88">
        <v>115000</v>
      </c>
      <c r="E9" s="87">
        <f>SUM(E10:E12)</f>
        <v>2000</v>
      </c>
      <c r="F9" s="87">
        <f>SUM(F10:F12)</f>
        <v>0</v>
      </c>
      <c r="G9" s="87">
        <f t="shared" si="0"/>
        <v>117000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</row>
    <row r="10" spans="1:84" s="48" customFormat="1" ht="15.75">
      <c r="A10" s="29"/>
      <c r="B10" s="61" t="s">
        <v>68</v>
      </c>
      <c r="C10" s="66" t="s">
        <v>69</v>
      </c>
      <c r="D10" s="89">
        <v>86675</v>
      </c>
      <c r="E10" s="90">
        <v>1670</v>
      </c>
      <c r="F10" s="90">
        <v>0</v>
      </c>
      <c r="G10" s="90">
        <f t="shared" si="0"/>
        <v>88345</v>
      </c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</row>
    <row r="11" spans="1:84" s="48" customFormat="1" ht="15.75">
      <c r="A11" s="29"/>
      <c r="B11" s="61" t="s">
        <v>70</v>
      </c>
      <c r="C11" s="66" t="s">
        <v>94</v>
      </c>
      <c r="D11" s="89">
        <v>16171</v>
      </c>
      <c r="E11" s="90">
        <v>290</v>
      </c>
      <c r="F11" s="90">
        <v>0</v>
      </c>
      <c r="G11" s="90">
        <f t="shared" si="0"/>
        <v>16461</v>
      </c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</row>
    <row r="12" spans="1:84" s="48" customFormat="1" ht="15.75">
      <c r="A12" s="29"/>
      <c r="B12" s="61" t="s">
        <v>71</v>
      </c>
      <c r="C12" s="66" t="s">
        <v>72</v>
      </c>
      <c r="D12" s="89">
        <v>2369</v>
      </c>
      <c r="E12" s="90">
        <v>40</v>
      </c>
      <c r="F12" s="90">
        <v>0</v>
      </c>
      <c r="G12" s="90">
        <f t="shared" si="0"/>
        <v>2409</v>
      </c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</row>
    <row r="13" spans="1:84" s="48" customFormat="1" ht="22.5" customHeight="1">
      <c r="A13" s="6" t="s">
        <v>67</v>
      </c>
      <c r="B13" s="7"/>
      <c r="C13" s="3" t="s">
        <v>54</v>
      </c>
      <c r="D13" s="92">
        <v>4831200</v>
      </c>
      <c r="E13" s="87">
        <f>E14</f>
        <v>2100</v>
      </c>
      <c r="F13" s="87">
        <f>F14</f>
        <v>0</v>
      </c>
      <c r="G13" s="87">
        <f t="shared" si="0"/>
        <v>4833300</v>
      </c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</row>
    <row r="14" spans="1:84" s="48" customFormat="1" ht="69" customHeight="1">
      <c r="A14" s="6">
        <v>85213</v>
      </c>
      <c r="B14" s="7"/>
      <c r="C14" s="3" t="s">
        <v>56</v>
      </c>
      <c r="D14" s="92">
        <v>16400</v>
      </c>
      <c r="E14" s="87">
        <f>E15</f>
        <v>2100</v>
      </c>
      <c r="F14" s="87">
        <f>F15</f>
        <v>0</v>
      </c>
      <c r="G14" s="87">
        <f t="shared" si="0"/>
        <v>18500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</row>
    <row r="15" spans="1:21" s="48" customFormat="1" ht="20.25" customHeight="1">
      <c r="A15" s="8"/>
      <c r="B15" s="9" t="s">
        <v>89</v>
      </c>
      <c r="C15" s="65" t="s">
        <v>90</v>
      </c>
      <c r="D15" s="89">
        <v>16400</v>
      </c>
      <c r="E15" s="90">
        <v>2100</v>
      </c>
      <c r="F15" s="90">
        <v>0</v>
      </c>
      <c r="G15" s="90">
        <f t="shared" si="0"/>
        <v>18500</v>
      </c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</row>
    <row r="16" spans="1:14" ht="15.75">
      <c r="A16" s="1"/>
      <c r="B16" s="2"/>
      <c r="C16" s="1" t="s">
        <v>6</v>
      </c>
      <c r="D16" s="87">
        <v>4949510</v>
      </c>
      <c r="E16" s="87">
        <f>E8+E13</f>
        <v>4100</v>
      </c>
      <c r="F16" s="87">
        <f>F8+F13</f>
        <v>0</v>
      </c>
      <c r="G16" s="87">
        <f t="shared" si="0"/>
        <v>4953610</v>
      </c>
      <c r="H16" s="67"/>
      <c r="I16" s="67"/>
      <c r="J16" s="34"/>
      <c r="K16" s="64"/>
      <c r="L16" s="31"/>
      <c r="M16" s="31"/>
      <c r="N16" s="31"/>
    </row>
    <row r="17" spans="1:14" ht="15.75">
      <c r="A17" s="11"/>
      <c r="B17" s="11"/>
      <c r="C17" s="11"/>
      <c r="D17" s="11"/>
      <c r="E17" s="11"/>
      <c r="F17" s="11"/>
      <c r="G17" s="11"/>
      <c r="H17" s="71"/>
      <c r="I17" s="72"/>
      <c r="J17" s="73"/>
      <c r="K17" s="51"/>
      <c r="L17" s="75"/>
      <c r="M17" s="75"/>
      <c r="N17" s="54"/>
    </row>
    <row r="18" spans="1:14" ht="15.75">
      <c r="A18" s="11"/>
      <c r="B18" s="11"/>
      <c r="C18" s="11"/>
      <c r="D18" s="11"/>
      <c r="E18" s="14"/>
      <c r="F18" s="20" t="s">
        <v>14</v>
      </c>
      <c r="G18" s="20"/>
      <c r="H18" s="32"/>
      <c r="I18" s="33"/>
      <c r="J18" s="55"/>
      <c r="K18" s="74"/>
      <c r="L18" s="75"/>
      <c r="M18" s="75"/>
      <c r="N18" s="54"/>
    </row>
    <row r="19" spans="1:14" ht="15.75">
      <c r="A19" s="11"/>
      <c r="B19" s="11"/>
      <c r="C19" s="11"/>
      <c r="D19" s="11"/>
      <c r="E19" s="20"/>
      <c r="F19" s="20"/>
      <c r="G19" s="20"/>
      <c r="H19" s="71"/>
      <c r="I19" s="72"/>
      <c r="J19" s="80"/>
      <c r="K19" s="64"/>
      <c r="L19" s="31"/>
      <c r="M19" s="31"/>
      <c r="N19" s="54"/>
    </row>
    <row r="20" spans="1:14" ht="15.75">
      <c r="A20" s="11"/>
      <c r="B20" s="11"/>
      <c r="C20" s="11"/>
      <c r="D20" s="11"/>
      <c r="E20" s="20"/>
      <c r="F20" s="20" t="s">
        <v>15</v>
      </c>
      <c r="G20" s="20"/>
      <c r="H20" s="32"/>
      <c r="I20" s="33"/>
      <c r="J20" s="55"/>
      <c r="K20" s="76"/>
      <c r="L20" s="77"/>
      <c r="M20" s="77"/>
      <c r="N20" s="54"/>
    </row>
    <row r="21" spans="1:84" s="48" customFormat="1" ht="15.75">
      <c r="A21" s="67"/>
      <c r="B21" s="67"/>
      <c r="C21" s="69"/>
      <c r="D21" s="64"/>
      <c r="E21" s="31"/>
      <c r="F21" s="31"/>
      <c r="G21" s="31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</row>
    <row r="22" spans="8:14" ht="15.75">
      <c r="H22" s="32"/>
      <c r="I22" s="33"/>
      <c r="J22" s="34"/>
      <c r="K22" s="35"/>
      <c r="L22" s="21"/>
      <c r="M22" s="36"/>
      <c r="N22" s="31"/>
    </row>
    <row r="23" spans="8:14" ht="15.75">
      <c r="H23" s="81"/>
      <c r="I23" s="81"/>
      <c r="J23" s="82"/>
      <c r="K23" s="75"/>
      <c r="L23" s="75"/>
      <c r="M23" s="75"/>
      <c r="N23" s="77"/>
    </row>
    <row r="24" spans="8:14" ht="15.75">
      <c r="H24" s="83"/>
      <c r="I24" s="83"/>
      <c r="J24" s="80"/>
      <c r="K24" s="64"/>
      <c r="L24" s="31"/>
      <c r="M24" s="31"/>
      <c r="N24" s="31"/>
    </row>
    <row r="25" spans="8:14" ht="15.75">
      <c r="H25" s="52"/>
      <c r="I25" s="53"/>
      <c r="J25" s="52"/>
      <c r="K25" s="54"/>
      <c r="L25" s="54"/>
      <c r="M25" s="54"/>
      <c r="N25" s="54"/>
    </row>
    <row r="26" spans="8:14" ht="12.75">
      <c r="H26" s="11"/>
      <c r="I26" s="11"/>
      <c r="J26" s="11"/>
      <c r="K26" s="11"/>
      <c r="L26" s="11"/>
      <c r="M26" s="11"/>
      <c r="N26" s="11"/>
    </row>
    <row r="27" spans="8:14" ht="15">
      <c r="H27" s="11"/>
      <c r="I27" s="11"/>
      <c r="J27" s="11"/>
      <c r="K27" s="11"/>
      <c r="L27" s="14"/>
      <c r="M27" s="20"/>
      <c r="N27" s="20"/>
    </row>
    <row r="28" spans="8:14" ht="15">
      <c r="H28" s="11"/>
      <c r="I28" s="11"/>
      <c r="J28" s="11"/>
      <c r="K28" s="11"/>
      <c r="L28" s="20"/>
      <c r="M28" s="20"/>
      <c r="N28" s="20"/>
    </row>
    <row r="29" spans="8:14" ht="15">
      <c r="H29" s="11"/>
      <c r="I29" s="11"/>
      <c r="J29" s="11"/>
      <c r="K29" s="11"/>
      <c r="L29" s="20"/>
      <c r="M29" s="20"/>
      <c r="N29" s="20"/>
    </row>
  </sheetData>
  <mergeCells count="5">
    <mergeCell ref="F5:G5"/>
    <mergeCell ref="A1:F1"/>
    <mergeCell ref="F2:G2"/>
    <mergeCell ref="F3:G3"/>
    <mergeCell ref="F4:G4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&amp;CStrona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Miejski</dc:creator>
  <cp:keywords/>
  <dc:description/>
  <cp:lastModifiedBy>UMSK</cp:lastModifiedBy>
  <cp:lastPrinted>2006-04-14T08:28:46Z</cp:lastPrinted>
  <dcterms:created xsi:type="dcterms:W3CDTF">2000-11-16T08:27:55Z</dcterms:created>
  <dcterms:modified xsi:type="dcterms:W3CDTF">2006-04-14T08:28:50Z</dcterms:modified>
  <cp:category/>
  <cp:version/>
  <cp:contentType/>
  <cp:contentStatus/>
</cp:coreProperties>
</file>