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330" tabRatio="599" activeTab="1"/>
  </bookViews>
  <sheets>
    <sheet name="dochody" sheetId="1" r:id="rId1"/>
    <sheet name="Wydatki" sheetId="2" r:id="rId2"/>
    <sheet name="Zlec.plan doch." sheetId="3" r:id="rId3"/>
    <sheet name="Zlec.plan wydatków" sheetId="4" r:id="rId4"/>
  </sheets>
  <definedNames>
    <definedName name="_xlnm.Print_Area" localSheetId="1">'Wydatki'!$A$1:$G$188</definedName>
    <definedName name="_xlnm.Print_Area" localSheetId="2">'Zlec.plan doch.'!$A$1:$G$13</definedName>
    <definedName name="_xlnm.Print_Area" localSheetId="3">'Zlec.plan wydatków'!$A$1:$G$25</definedName>
  </definedNames>
  <calcPr fullCalcOnLoad="1"/>
</workbook>
</file>

<file path=xl/sharedStrings.xml><?xml version="1.0" encoding="utf-8"?>
<sst xmlns="http://schemas.openxmlformats.org/spreadsheetml/2006/main" count="413" uniqueCount="191">
  <si>
    <t>Rozdział</t>
  </si>
  <si>
    <t>Treść</t>
  </si>
  <si>
    <t>Plan w zł</t>
  </si>
  <si>
    <t>Zwiększenie</t>
  </si>
  <si>
    <t>Zmniejszenie</t>
  </si>
  <si>
    <t>Plan po zmianach</t>
  </si>
  <si>
    <t>PLAN PO ZMIANACH</t>
  </si>
  <si>
    <t>§</t>
  </si>
  <si>
    <t xml:space="preserve"> </t>
  </si>
  <si>
    <t>Załącznik Nr 2</t>
  </si>
  <si>
    <t xml:space="preserve"> Plan po zmianach   </t>
  </si>
  <si>
    <t>do UCHWAŁY RM w Sępólnie Krajeńskim</t>
  </si>
  <si>
    <t>Załącznik Nr 1</t>
  </si>
  <si>
    <t>do UCHWAŁY  RM  w Sępólnie Kraj.</t>
  </si>
  <si>
    <t>Przewodniczący Rady Miejskiej</t>
  </si>
  <si>
    <t>Zakup usług pozostałych</t>
  </si>
  <si>
    <t>4300</t>
  </si>
  <si>
    <t>DZIAŁ 900</t>
  </si>
  <si>
    <t>GOSPODARKA KOMUNALNA I OCHRONA ŚRODOWISKA</t>
  </si>
  <si>
    <t xml:space="preserve">Zmiany w planie dochodów budżetowych na 2006 rok </t>
  </si>
  <si>
    <t>Wydatki inwestycyjne jednostek budżetowych</t>
  </si>
  <si>
    <t>Zmiany w planie wydatków  budżetowych na 2006 rok.</t>
  </si>
  <si>
    <t>Wynagrodzenia bezosobowe</t>
  </si>
  <si>
    <t>DZIAŁ 010</t>
  </si>
  <si>
    <t>ROLNICTWO I ŁOWIECTWO</t>
  </si>
  <si>
    <t>DZIAŁ 852</t>
  </si>
  <si>
    <t>POMOC SPOŁECZNA</t>
  </si>
  <si>
    <t>Ośrodki pomocy społecznej</t>
  </si>
  <si>
    <t>Zakup usług remontowych</t>
  </si>
  <si>
    <t>DZIAŁ 801</t>
  </si>
  <si>
    <t>OŚWIATA I WYCHOWANIE</t>
  </si>
  <si>
    <t>80101</t>
  </si>
  <si>
    <t>Szkoły podstawowe</t>
  </si>
  <si>
    <t>4270</t>
  </si>
  <si>
    <t>Zakup materiałów i wyposażenia</t>
  </si>
  <si>
    <t>Podróże służbowe krajowe</t>
  </si>
  <si>
    <t>DZIAŁ 700</t>
  </si>
  <si>
    <t>GOSPODARKA MIESZKANIOWA</t>
  </si>
  <si>
    <t>Zakup energii</t>
  </si>
  <si>
    <t>80114</t>
  </si>
  <si>
    <t>Wydatki niezaliczane do wynagrodzeń</t>
  </si>
  <si>
    <t>DZIAŁ 851</t>
  </si>
  <si>
    <t>Wynagrodzenia osobowe pracowników</t>
  </si>
  <si>
    <t>DZIAŁ 854</t>
  </si>
  <si>
    <t>EDUKACYJNA OPIEKA WYCHOWAWCZA</t>
  </si>
  <si>
    <t>DZIAŁ 710</t>
  </si>
  <si>
    <t>DZIAŁALNOŚĆ USŁUGOWA</t>
  </si>
  <si>
    <t>71035</t>
  </si>
  <si>
    <t>Cmentarze</t>
  </si>
  <si>
    <t>Składki na Fundusz Pracy</t>
  </si>
  <si>
    <t>Zespół obsługi ekonomiczno- administarcyjne szkół</t>
  </si>
  <si>
    <t>80195</t>
  </si>
  <si>
    <t>Pozostała działalność</t>
  </si>
  <si>
    <t>OCHRONA ZDROWIA</t>
  </si>
  <si>
    <t>85154</t>
  </si>
  <si>
    <t>Przeciwdziałanie alkoholizmowi</t>
  </si>
  <si>
    <t>Świadczenia społeczne</t>
  </si>
  <si>
    <t>85214</t>
  </si>
  <si>
    <t>Zasiłki i pomoc w naturze oraz składki na ubezpieczenie emerytalne i rentowe</t>
  </si>
  <si>
    <t>85212</t>
  </si>
  <si>
    <t>DZIAŁ 750</t>
  </si>
  <si>
    <t>ADMINISTRACJA PUBLICZNA</t>
  </si>
  <si>
    <t>75023</t>
  </si>
  <si>
    <t>4170</t>
  </si>
  <si>
    <t>Urzędy gmin(miast i miast na prawach powiatu)</t>
  </si>
  <si>
    <t>Wydatki na zakupy inwestycyjne jednostek budżetowych</t>
  </si>
  <si>
    <t>Oczyszczanie miast i wsi</t>
  </si>
  <si>
    <t>Utrzymanie zieleni w miastach i gminach</t>
  </si>
  <si>
    <t>PLAN PO ZAMIANACH</t>
  </si>
  <si>
    <t>Załącznik Nr 3</t>
  </si>
  <si>
    <t>Zmiany w planie wydatków  zadań zleconych na 2006 rok.</t>
  </si>
  <si>
    <t>Świadczenia rodzinne, zaliczka alimentacyjna oraz składki na ubezpieczenie emerytalne i rentowe z ubezpieczenia społecznego</t>
  </si>
  <si>
    <t>2030</t>
  </si>
  <si>
    <t>Dotacje celowe otrzymane z budżetu państwa na realizację własnych zadań bieżących gmin (związków gmin)</t>
  </si>
  <si>
    <t>Zakup usług przez jednostki samorządu terytorialnego od innych jednostek samorządu terytorialnego</t>
  </si>
  <si>
    <t>Tomasz Cyganek</t>
  </si>
  <si>
    <t>01030</t>
  </si>
  <si>
    <t>Izby rolnicze</t>
  </si>
  <si>
    <t>2850</t>
  </si>
  <si>
    <t>Wpłaty gmin na rzecz izb rolniczych w wysokości 2 % uzyskanych wpływów z podatku rolnego</t>
  </si>
  <si>
    <t>70005</t>
  </si>
  <si>
    <t>Gospodarka gruntami i nieruchomościami</t>
  </si>
  <si>
    <t>4210</t>
  </si>
  <si>
    <t>DZIAŁ 630</t>
  </si>
  <si>
    <t>TURYSTYKA</t>
  </si>
  <si>
    <t>63095</t>
  </si>
  <si>
    <t>75022</t>
  </si>
  <si>
    <t>Rady gmin(miast i miast na prawach powiatu)</t>
  </si>
  <si>
    <t>4430</t>
  </si>
  <si>
    <t>4410</t>
  </si>
  <si>
    <t>3020</t>
  </si>
  <si>
    <t>75075</t>
  </si>
  <si>
    <t xml:space="preserve">Promocja jednostek samorządu terytorialnego </t>
  </si>
  <si>
    <t>DZIAŁ 751</t>
  </si>
  <si>
    <t>URZĘDY NACZELNYCH ORGANÓW WŁADZY PAŃSTWOWEJ, KONTORLI I OCHRONY PRAWA ORAZ SĄDOWNICTWA</t>
  </si>
  <si>
    <t>75109</t>
  </si>
  <si>
    <t>Wybory do rad gmin, rad powiatów i sejmików województw, wybory wójtów, burmistrzów i prezydentów miast oraz referenda gminne, powiatowe i wojewódzkie</t>
  </si>
  <si>
    <t>DZIAŁ 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</si>
  <si>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</si>
  <si>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</si>
  <si>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</si>
  <si>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3030</t>
  </si>
  <si>
    <t>Różne wydatki na rzecz osób fizycznych</t>
  </si>
  <si>
    <t>4100</t>
  </si>
  <si>
    <t>Wynagrodzenia agencyjno - prowizyjne</t>
  </si>
  <si>
    <t>DZIAŁ 754</t>
  </si>
  <si>
    <t>BEZPIECZEŃSTWO PUBLICZNE I OCHRONA PRZECIWPOŻAROWA</t>
  </si>
  <si>
    <t>75412</t>
  </si>
  <si>
    <t>Ochotnicze straże pożarne</t>
  </si>
  <si>
    <t>4260</t>
  </si>
  <si>
    <t>Inne formy pomocy dla uczniów</t>
  </si>
  <si>
    <t>85412</t>
  </si>
  <si>
    <t>Kolonie i obozy orza inne formy wypoczynku dzieci i młodzieży szkolnej, a także szkolenia młodzieży</t>
  </si>
  <si>
    <t>Oświetlenie ulic, placów i dróg</t>
  </si>
  <si>
    <t>DZIAŁ  926</t>
  </si>
  <si>
    <t>KULTURA FIZYCZNA I SPORT</t>
  </si>
  <si>
    <t>Zadania w zakresie kultury fizycznej i sportu</t>
  </si>
  <si>
    <t>6060</t>
  </si>
  <si>
    <t>2440</t>
  </si>
  <si>
    <t>2700</t>
  </si>
  <si>
    <t>Dotacje otrzymane z funduszy celowych na realizację zadań bieżących jednostek sektora finansów publicznych</t>
  </si>
  <si>
    <t>Środki na dofinansowanie własnych zadań bieżących gmin(związków gmin), powiatów(związków powiatów), samorządów województw, pozyskane z innych źródeł</t>
  </si>
  <si>
    <t>85228</t>
  </si>
  <si>
    <t>Usługi opiekuńcze i specjalistyczne usługi opiekuńcze</t>
  </si>
  <si>
    <t>0830</t>
  </si>
  <si>
    <t>Wpływy z usług</t>
  </si>
  <si>
    <t>75616</t>
  </si>
  <si>
    <t>Wpływy z podatku rolnego, podatku leśnego, podatku od spadków i darowizn, podatku od czynności cywilnoprawnych oraz podatków i opłat lokalnych od osób fizycznych</t>
  </si>
  <si>
    <t>0370</t>
  </si>
  <si>
    <t>0450</t>
  </si>
  <si>
    <t>Podatek od posiadania psów</t>
  </si>
  <si>
    <t>Wpływy z opłaty administracyjnej za czynności urzędowe</t>
  </si>
  <si>
    <t>DZIAŁ 600</t>
  </si>
  <si>
    <t>TRANSPORT I ŁĄCZNOŚĆ</t>
  </si>
  <si>
    <t>60016</t>
  </si>
  <si>
    <t>Drogi publiczne gminne</t>
  </si>
  <si>
    <t>DZIAŁ 020</t>
  </si>
  <si>
    <t>LEŚNICTWO</t>
  </si>
  <si>
    <t>Gospodarka leśna</t>
  </si>
  <si>
    <t>6050</t>
  </si>
  <si>
    <t>70004</t>
  </si>
  <si>
    <t>Różne jednostki obsługi gospodarki mieszkaniowej</t>
  </si>
  <si>
    <t>71004</t>
  </si>
  <si>
    <t>Plany zagospodarowania przestrzennego</t>
  </si>
  <si>
    <t>4120</t>
  </si>
  <si>
    <t>Składki na Fudusz Pracy</t>
  </si>
  <si>
    <t>4350</t>
  </si>
  <si>
    <t>Wydatki osobowe niezaliczane do wynagrodzeń</t>
  </si>
  <si>
    <t>Składki na ubezpieczenie społeczne</t>
  </si>
  <si>
    <t>Składki Fundusz Pracy</t>
  </si>
  <si>
    <t>Różne opłaty i składki</t>
  </si>
  <si>
    <t>Zakup pomocy naukowych, dydaktycznych i książek</t>
  </si>
  <si>
    <t>4280</t>
  </si>
  <si>
    <t>Zakup usług zdrowotnych</t>
  </si>
  <si>
    <t xml:space="preserve">Zakup usług dostępu do sieci Internet  </t>
  </si>
  <si>
    <t>80104</t>
  </si>
  <si>
    <t>Przedszkola</t>
  </si>
  <si>
    <t>80103</t>
  </si>
  <si>
    <t>Oddziały przedszkolne w szkołach podstawowych</t>
  </si>
  <si>
    <t>Zakup środków żywności</t>
  </si>
  <si>
    <t>80146</t>
  </si>
  <si>
    <t>Dokształcanie i doskonalenie nauczycieli</t>
  </si>
  <si>
    <t>Stypendia różne</t>
  </si>
  <si>
    <t>85401</t>
  </si>
  <si>
    <t>Świetlice szkolne</t>
  </si>
  <si>
    <t>85407</t>
  </si>
  <si>
    <t>Placówki wychowania pozaszkolnego</t>
  </si>
  <si>
    <t>3110</t>
  </si>
  <si>
    <t>4010</t>
  </si>
  <si>
    <t>Jednostki specjalistycznego poradnictwa, mieszkania chronione i ośrodki interwencji kryzysowej</t>
  </si>
  <si>
    <t>2820</t>
  </si>
  <si>
    <t>Dotacja celowa z budzetu na finansowanie lub dofinansowanie zadań zleconych do realizacji stowarzyszeniom</t>
  </si>
  <si>
    <t>85295</t>
  </si>
  <si>
    <t>0750</t>
  </si>
  <si>
    <t>Dochody z najmu i dzierzawy składników majatkowych Skarbu Państwa, jednostek samorzadu terytorialnego lu innych jednostek zaliczanych do sektora finansów publicznych oraz innych umów o podobnym charakterze</t>
  </si>
  <si>
    <t>0920</t>
  </si>
  <si>
    <t>Pozostałe odsetki</t>
  </si>
  <si>
    <t>Przdeszkola</t>
  </si>
  <si>
    <t>Zespoły obsługi ekonomiczno - administracyjnej szkół</t>
  </si>
  <si>
    <t>0970</t>
  </si>
  <si>
    <t>Wpływy z różnych dochodów</t>
  </si>
  <si>
    <t>2010</t>
  </si>
  <si>
    <t>Dotacje celowe otrzymane z budżetu państwa na realizację zadań bieżących z zakresu administracji rzadowej oraz innych zadań zleconych gminie (związkom gmin) ustawami</t>
  </si>
  <si>
    <t>Świadczenia rodzinne, zaliczka alimentacyjna oraz składki na ubezpieczenia emerytalne i rentowe z ubezpieczenia społecznego</t>
  </si>
  <si>
    <t>85215</t>
  </si>
  <si>
    <t>Dodatki mieszkaniowe</t>
  </si>
  <si>
    <t>Zmiany w planie dochodów  zadań zleconych na 2006 rok.</t>
  </si>
  <si>
    <t>Nr  III/20/06 z dnia 28 grudnia 2006r.</t>
  </si>
  <si>
    <t>Nr III/20/06 z dnia  28 grudnia 2006r.</t>
  </si>
  <si>
    <t>Nr III/20/06 z dnia  28 grudnia 2006 r.</t>
  </si>
  <si>
    <t>02001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</si>
</sst>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0.0"/>
    <numFmt numFmtId="171" formatCode="0.000"/>
    <numFmt numFmtId="172" formatCode="#,##0.0"/>
  </numFmts>
  <fonts count="16">
    <font>
      <sz val="10"/>
      <name val="Arial CE"/>
      <family val="0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4"/>
      <name val="Arial CE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 CE"/>
      <family val="0"/>
    </font>
    <font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0" fillId="0" borderId="2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 wrapText="1"/>
    </xf>
    <xf numFmtId="3" fontId="4" fillId="0" borderId="0" xfId="15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3" fontId="3" fillId="0" borderId="0" xfId="15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3" fontId="4" fillId="0" borderId="0" xfId="15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4" fontId="3" fillId="0" borderId="1" xfId="15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4" fillId="0" borderId="1" xfId="15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vertical="center"/>
    </xf>
    <xf numFmtId="4" fontId="3" fillId="0" borderId="1" xfId="15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1" xfId="15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3" fillId="0" borderId="1" xfId="15" applyNumberFormat="1" applyFont="1" applyBorder="1" applyAlignment="1">
      <alignment vertical="center" wrapText="1"/>
    </xf>
    <xf numFmtId="4" fontId="4" fillId="0" borderId="1" xfId="15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" fontId="14" fillId="0" borderId="1" xfId="15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Alignment="1">
      <alignment/>
    </xf>
    <xf numFmtId="4" fontId="3" fillId="0" borderId="0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0" fontId="0" fillId="0" borderId="0" xfId="0" applyFont="1" applyAlignment="1">
      <alignment/>
    </xf>
    <xf numFmtId="49" fontId="4" fillId="0" borderId="5" xfId="0" applyNumberFormat="1" applyFont="1" applyBorder="1" applyAlignment="1">
      <alignment horizontal="center" vertical="center"/>
    </xf>
    <xf numFmtId="4" fontId="4" fillId="0" borderId="1" xfId="15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42"/>
  <sheetViews>
    <sheetView zoomScale="75" zoomScaleNormal="75" zoomScaleSheetLayoutView="50" workbookViewId="0" topLeftCell="A10">
      <selection activeCell="C21" sqref="C21"/>
    </sheetView>
  </sheetViews>
  <sheetFormatPr defaultColWidth="9.00390625" defaultRowHeight="12.75"/>
  <cols>
    <col min="1" max="1" width="15.75390625" style="11" customWidth="1"/>
    <col min="2" max="2" width="7.875" style="0" customWidth="1"/>
    <col min="3" max="3" width="56.625" style="0" customWidth="1"/>
    <col min="4" max="4" width="18.00390625" style="0" customWidth="1"/>
    <col min="5" max="5" width="19.375" style="0" customWidth="1"/>
    <col min="6" max="6" width="18.00390625" style="0" customWidth="1"/>
    <col min="7" max="7" width="24.25390625" style="0" customWidth="1"/>
    <col min="8" max="84" width="9.125" style="11" customWidth="1"/>
  </cols>
  <sheetData>
    <row r="1" spans="1:7" s="12" customFormat="1" ht="26.25" customHeight="1">
      <c r="A1" s="98" t="s">
        <v>19</v>
      </c>
      <c r="B1" s="98"/>
      <c r="C1" s="98"/>
      <c r="D1" s="98"/>
      <c r="E1" s="98"/>
      <c r="F1" s="98"/>
      <c r="G1" s="98"/>
    </row>
    <row r="2" spans="1:7" s="12" customFormat="1" ht="15" customHeight="1">
      <c r="A2" s="41"/>
      <c r="B2" s="42"/>
      <c r="C2" s="42"/>
      <c r="D2" s="42"/>
      <c r="E2" s="87" t="s">
        <v>12</v>
      </c>
      <c r="F2" s="87"/>
      <c r="G2" s="87"/>
    </row>
    <row r="3" spans="1:7" s="12" customFormat="1" ht="17.25" customHeight="1">
      <c r="A3" s="41"/>
      <c r="B3" s="42"/>
      <c r="C3" s="42"/>
      <c r="D3" s="42"/>
      <c r="E3" s="87" t="s">
        <v>13</v>
      </c>
      <c r="F3" s="87"/>
      <c r="G3" s="87"/>
    </row>
    <row r="4" spans="1:7" s="12" customFormat="1" ht="16.5" customHeight="1">
      <c r="A4" s="46"/>
      <c r="B4" s="47"/>
      <c r="C4" s="47"/>
      <c r="D4" s="47"/>
      <c r="E4" s="88" t="s">
        <v>189</v>
      </c>
      <c r="F4" s="88"/>
      <c r="G4" s="88"/>
    </row>
    <row r="5" spans="1:7" s="14" customFormat="1" ht="36" customHeight="1">
      <c r="A5" s="1" t="s">
        <v>0</v>
      </c>
      <c r="B5" s="1" t="s">
        <v>7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</row>
    <row r="6" spans="1:7" s="15" customFormat="1" ht="15.75">
      <c r="A6" s="53">
        <v>1</v>
      </c>
      <c r="B6" s="54">
        <v>2</v>
      </c>
      <c r="C6" s="55">
        <v>3</v>
      </c>
      <c r="D6" s="55">
        <v>4</v>
      </c>
      <c r="E6" s="55">
        <v>5</v>
      </c>
      <c r="F6" s="56">
        <v>6</v>
      </c>
      <c r="G6" s="53">
        <v>7</v>
      </c>
    </row>
    <row r="7" spans="1:84" s="4" customFormat="1" ht="30" customHeight="1">
      <c r="A7" s="64" t="s">
        <v>29</v>
      </c>
      <c r="B7" s="7"/>
      <c r="C7" s="3" t="s">
        <v>30</v>
      </c>
      <c r="D7" s="66">
        <v>470059</v>
      </c>
      <c r="E7" s="67">
        <f>E8+E18+E14+E16</f>
        <v>49138</v>
      </c>
      <c r="F7" s="67">
        <f>F8+F18+F14+F16</f>
        <v>9779</v>
      </c>
      <c r="G7" s="67">
        <f aca="true" t="shared" si="0" ref="G7:G31">D7+E7-F7</f>
        <v>509418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</row>
    <row r="8" spans="1:84" s="10" customFormat="1" ht="29.25" customHeight="1">
      <c r="A8" s="8" t="s">
        <v>31</v>
      </c>
      <c r="B8" s="9"/>
      <c r="C8" s="57" t="s">
        <v>32</v>
      </c>
      <c r="D8" s="66">
        <v>23516</v>
      </c>
      <c r="E8" s="67">
        <f>SUM(E9:E13)</f>
        <v>8443</v>
      </c>
      <c r="F8" s="67">
        <f>SUM(F9:F13)</f>
        <v>9779</v>
      </c>
      <c r="G8" s="67">
        <f t="shared" si="0"/>
        <v>22180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</row>
    <row r="9" spans="1:84" s="45" customFormat="1" ht="63">
      <c r="A9" s="28"/>
      <c r="B9" s="96" t="s">
        <v>173</v>
      </c>
      <c r="C9" s="77" t="s">
        <v>174</v>
      </c>
      <c r="D9" s="68">
        <v>2300</v>
      </c>
      <c r="E9" s="69">
        <v>943</v>
      </c>
      <c r="F9" s="69">
        <v>0</v>
      </c>
      <c r="G9" s="69">
        <f t="shared" si="0"/>
        <v>3243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</row>
    <row r="10" spans="1:84" s="45" customFormat="1" ht="15.75">
      <c r="A10" s="28"/>
      <c r="B10" s="96" t="s">
        <v>175</v>
      </c>
      <c r="C10" s="77" t="s">
        <v>176</v>
      </c>
      <c r="D10" s="68">
        <v>1117</v>
      </c>
      <c r="E10" s="69">
        <v>0</v>
      </c>
      <c r="F10" s="69">
        <v>817</v>
      </c>
      <c r="G10" s="69">
        <f t="shared" si="0"/>
        <v>300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</row>
    <row r="11" spans="1:84" s="10" customFormat="1" ht="37.5" customHeight="1">
      <c r="A11" s="8"/>
      <c r="B11" s="85" t="s">
        <v>72</v>
      </c>
      <c r="C11" s="77" t="s">
        <v>73</v>
      </c>
      <c r="D11" s="68">
        <v>12599</v>
      </c>
      <c r="E11" s="69">
        <v>0</v>
      </c>
      <c r="F11" s="69">
        <v>1462</v>
      </c>
      <c r="G11" s="69">
        <f t="shared" si="0"/>
        <v>11137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</row>
    <row r="12" spans="1:84" s="10" customFormat="1" ht="37.5" customHeight="1">
      <c r="A12" s="8"/>
      <c r="B12" s="85" t="s">
        <v>118</v>
      </c>
      <c r="C12" s="77" t="s">
        <v>120</v>
      </c>
      <c r="D12" s="68">
        <v>7500</v>
      </c>
      <c r="E12" s="69">
        <v>0</v>
      </c>
      <c r="F12" s="69">
        <v>7500</v>
      </c>
      <c r="G12" s="69">
        <f t="shared" si="0"/>
        <v>0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</row>
    <row r="13" spans="1:84" s="10" customFormat="1" ht="54.75" customHeight="1">
      <c r="A13" s="8"/>
      <c r="B13" s="85" t="s">
        <v>119</v>
      </c>
      <c r="C13" s="77" t="s">
        <v>121</v>
      </c>
      <c r="D13" s="68">
        <v>0</v>
      </c>
      <c r="E13" s="69">
        <v>7500</v>
      </c>
      <c r="F13" s="69">
        <v>0</v>
      </c>
      <c r="G13" s="69">
        <f t="shared" si="0"/>
        <v>7500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</row>
    <row r="14" spans="1:84" s="10" customFormat="1" ht="29.25" customHeight="1">
      <c r="A14" s="8" t="s">
        <v>155</v>
      </c>
      <c r="B14" s="9"/>
      <c r="C14" s="57" t="s">
        <v>177</v>
      </c>
      <c r="D14" s="66">
        <v>242800</v>
      </c>
      <c r="E14" s="67">
        <f>SUM(E15:E15)</f>
        <v>8666</v>
      </c>
      <c r="F14" s="67">
        <f>SUM(F15:F15)</f>
        <v>0</v>
      </c>
      <c r="G14" s="67">
        <f>D14+E14-F14</f>
        <v>251466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</row>
    <row r="15" spans="1:84" s="45" customFormat="1" ht="15.75">
      <c r="A15" s="28"/>
      <c r="B15" s="96" t="s">
        <v>124</v>
      </c>
      <c r="C15" s="77" t="s">
        <v>125</v>
      </c>
      <c r="D15" s="68">
        <v>242800</v>
      </c>
      <c r="E15" s="69">
        <v>8666</v>
      </c>
      <c r="F15" s="69">
        <v>0</v>
      </c>
      <c r="G15" s="69">
        <f>D15+E15-F15</f>
        <v>251466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</row>
    <row r="16" spans="1:84" s="10" customFormat="1" ht="29.25" customHeight="1">
      <c r="A16" s="8" t="s">
        <v>39</v>
      </c>
      <c r="B16" s="9"/>
      <c r="C16" s="57" t="s">
        <v>178</v>
      </c>
      <c r="D16" s="66">
        <v>1320</v>
      </c>
      <c r="E16" s="67">
        <f>SUM(E17:E17)</f>
        <v>105</v>
      </c>
      <c r="F16" s="67">
        <f>SUM(F17:F17)</f>
        <v>0</v>
      </c>
      <c r="G16" s="67">
        <f>D16+E16-F16</f>
        <v>1425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</row>
    <row r="17" spans="1:84" s="45" customFormat="1" ht="15.75">
      <c r="A17" s="28"/>
      <c r="B17" s="96" t="s">
        <v>179</v>
      </c>
      <c r="C17" s="77" t="s">
        <v>180</v>
      </c>
      <c r="D17" s="68">
        <v>1320</v>
      </c>
      <c r="E17" s="69">
        <v>105</v>
      </c>
      <c r="F17" s="69">
        <v>0</v>
      </c>
      <c r="G17" s="69">
        <f>D17+E17-F17</f>
        <v>1425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</row>
    <row r="18" spans="1:84" s="10" customFormat="1" ht="27" customHeight="1">
      <c r="A18" s="8" t="s">
        <v>51</v>
      </c>
      <c r="B18" s="9"/>
      <c r="C18" s="57" t="s">
        <v>52</v>
      </c>
      <c r="D18" s="66">
        <v>29923</v>
      </c>
      <c r="E18" s="67">
        <f>SUM(E19:E19)</f>
        <v>31924</v>
      </c>
      <c r="F18" s="67">
        <f>SUM(F19:F19)</f>
        <v>0</v>
      </c>
      <c r="G18" s="67">
        <f t="shared" si="0"/>
        <v>61847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</row>
    <row r="19" spans="1:84" s="10" customFormat="1" ht="38.25" customHeight="1">
      <c r="A19" s="8"/>
      <c r="B19" s="85" t="s">
        <v>72</v>
      </c>
      <c r="C19" s="77" t="s">
        <v>73</v>
      </c>
      <c r="D19" s="68">
        <v>29923</v>
      </c>
      <c r="E19" s="69">
        <v>31924</v>
      </c>
      <c r="F19" s="69">
        <v>0</v>
      </c>
      <c r="G19" s="69">
        <f t="shared" si="0"/>
        <v>61847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</row>
    <row r="20" spans="1:84" s="4" customFormat="1" ht="24" customHeight="1">
      <c r="A20" s="64" t="s">
        <v>25</v>
      </c>
      <c r="B20" s="7"/>
      <c r="C20" s="3" t="s">
        <v>26</v>
      </c>
      <c r="D20" s="66">
        <v>7270054</v>
      </c>
      <c r="E20" s="67">
        <f>E23+E25+E21</f>
        <v>6500</v>
      </c>
      <c r="F20" s="67">
        <f>F23+F25+F21</f>
        <v>8000</v>
      </c>
      <c r="G20" s="67">
        <f t="shared" si="0"/>
        <v>7268554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</row>
    <row r="21" spans="1:84" s="10" customFormat="1" ht="47.25">
      <c r="A21" s="8" t="s">
        <v>59</v>
      </c>
      <c r="B21" s="9"/>
      <c r="C21" s="3" t="s">
        <v>183</v>
      </c>
      <c r="D21" s="66">
        <v>5143900</v>
      </c>
      <c r="E21" s="67">
        <f>SUM(E22:E22)</f>
        <v>3500</v>
      </c>
      <c r="F21" s="67">
        <f>SUM(F22:F22)</f>
        <v>0</v>
      </c>
      <c r="G21" s="67">
        <f>D21+E21-F21</f>
        <v>5147400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</row>
    <row r="22" spans="1:84" s="10" customFormat="1" ht="47.25">
      <c r="A22" s="8"/>
      <c r="B22" s="85" t="s">
        <v>181</v>
      </c>
      <c r="C22" s="77" t="s">
        <v>182</v>
      </c>
      <c r="D22" s="68">
        <v>5141600</v>
      </c>
      <c r="E22" s="69">
        <v>3500</v>
      </c>
      <c r="F22" s="69">
        <v>0</v>
      </c>
      <c r="G22" s="69">
        <f>D22+E22-F22</f>
        <v>5145100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</row>
    <row r="23" spans="1:84" s="10" customFormat="1" ht="35.25" customHeight="1">
      <c r="A23" s="8" t="s">
        <v>57</v>
      </c>
      <c r="B23" s="9"/>
      <c r="C23" s="3" t="s">
        <v>58</v>
      </c>
      <c r="D23" s="66">
        <v>642224</v>
      </c>
      <c r="E23" s="67">
        <f>SUM(E24:E24)</f>
        <v>0</v>
      </c>
      <c r="F23" s="67">
        <f>SUM(F24:F24)</f>
        <v>8000</v>
      </c>
      <c r="G23" s="67">
        <f t="shared" si="0"/>
        <v>634224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</row>
    <row r="24" spans="1:84" s="10" customFormat="1" ht="37.5" customHeight="1">
      <c r="A24" s="8"/>
      <c r="B24" s="85" t="s">
        <v>72</v>
      </c>
      <c r="C24" s="77" t="s">
        <v>73</v>
      </c>
      <c r="D24" s="68">
        <v>523424</v>
      </c>
      <c r="E24" s="69">
        <v>0</v>
      </c>
      <c r="F24" s="69">
        <v>8000</v>
      </c>
      <c r="G24" s="69">
        <f t="shared" si="0"/>
        <v>515424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</row>
    <row r="25" spans="1:84" s="10" customFormat="1" ht="25.5" customHeight="1">
      <c r="A25" s="8" t="s">
        <v>122</v>
      </c>
      <c r="B25" s="9"/>
      <c r="C25" s="3" t="s">
        <v>123</v>
      </c>
      <c r="D25" s="66">
        <v>48400</v>
      </c>
      <c r="E25" s="67">
        <f>SUM(E26:E26)</f>
        <v>3000</v>
      </c>
      <c r="F25" s="67">
        <f>SUM(F26:F26)</f>
        <v>0</v>
      </c>
      <c r="G25" s="67">
        <f aca="true" t="shared" si="1" ref="G25:G30">D25+E25-F25</f>
        <v>51400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</row>
    <row r="26" spans="1:84" s="10" customFormat="1" ht="19.5" customHeight="1">
      <c r="A26" s="8"/>
      <c r="B26" s="85" t="s">
        <v>124</v>
      </c>
      <c r="C26" s="77" t="s">
        <v>125</v>
      </c>
      <c r="D26" s="68">
        <v>17400</v>
      </c>
      <c r="E26" s="69">
        <v>3000</v>
      </c>
      <c r="F26" s="69">
        <v>0</v>
      </c>
      <c r="G26" s="69">
        <f t="shared" si="1"/>
        <v>20400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</row>
    <row r="27" spans="1:84" s="4" customFormat="1" ht="63">
      <c r="A27" s="6" t="s">
        <v>97</v>
      </c>
      <c r="B27" s="7"/>
      <c r="C27" s="3" t="s">
        <v>98</v>
      </c>
      <c r="D27" s="70">
        <v>9431179.05</v>
      </c>
      <c r="E27" s="67">
        <f>E28</f>
        <v>1940</v>
      </c>
      <c r="F27" s="67">
        <f>F28</f>
        <v>1940</v>
      </c>
      <c r="G27" s="67">
        <f t="shared" si="1"/>
        <v>9431179.05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</row>
    <row r="28" spans="1:84" s="10" customFormat="1" ht="63">
      <c r="A28" s="8" t="s">
        <v>126</v>
      </c>
      <c r="B28" s="9"/>
      <c r="C28" s="3" t="s">
        <v>127</v>
      </c>
      <c r="D28" s="66">
        <v>2317228</v>
      </c>
      <c r="E28" s="67">
        <f>SUM(E29:E30)</f>
        <v>1940</v>
      </c>
      <c r="F28" s="67">
        <f>SUM(F29:F30)</f>
        <v>1940</v>
      </c>
      <c r="G28" s="67">
        <f t="shared" si="1"/>
        <v>2317228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</row>
    <row r="29" spans="1:84" s="10" customFormat="1" ht="24.75" customHeight="1">
      <c r="A29" s="8"/>
      <c r="B29" s="85" t="s">
        <v>128</v>
      </c>
      <c r="C29" s="77" t="s">
        <v>130</v>
      </c>
      <c r="D29" s="68">
        <v>30450</v>
      </c>
      <c r="E29" s="69">
        <v>0</v>
      </c>
      <c r="F29" s="69">
        <v>1940</v>
      </c>
      <c r="G29" s="69">
        <f t="shared" si="1"/>
        <v>28510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</row>
    <row r="30" spans="1:84" s="10" customFormat="1" ht="22.5" customHeight="1">
      <c r="A30" s="8"/>
      <c r="B30" s="85" t="s">
        <v>129</v>
      </c>
      <c r="C30" s="77" t="s">
        <v>131</v>
      </c>
      <c r="D30" s="68">
        <v>16240</v>
      </c>
      <c r="E30" s="69">
        <v>1940</v>
      </c>
      <c r="F30" s="69">
        <v>0</v>
      </c>
      <c r="G30" s="69">
        <f t="shared" si="1"/>
        <v>18180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</row>
    <row r="31" spans="1:84" ht="35.25" customHeight="1">
      <c r="A31" s="1"/>
      <c r="B31" s="2"/>
      <c r="C31" s="1" t="s">
        <v>6</v>
      </c>
      <c r="D31" s="67">
        <v>30989031.99</v>
      </c>
      <c r="E31" s="67">
        <f>E7+E20+E27</f>
        <v>57578</v>
      </c>
      <c r="F31" s="67">
        <f>F7+F20+F27</f>
        <v>19719</v>
      </c>
      <c r="G31" s="67">
        <f t="shared" si="0"/>
        <v>31026890.99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</row>
    <row r="32" spans="1:84" s="45" customFormat="1" ht="27" customHeight="1">
      <c r="A32" s="62"/>
      <c r="B32" s="62"/>
      <c r="C32" s="63"/>
      <c r="D32" s="60"/>
      <c r="E32" s="90"/>
      <c r="F32" s="91" t="s">
        <v>14</v>
      </c>
      <c r="G32" s="91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</row>
    <row r="33" spans="1:84" s="45" customFormat="1" ht="21" customHeight="1">
      <c r="A33" s="62"/>
      <c r="B33" s="62"/>
      <c r="C33" s="63"/>
      <c r="D33" s="60"/>
      <c r="E33" s="91"/>
      <c r="F33" s="91"/>
      <c r="G33" s="91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</row>
    <row r="34" spans="5:7" ht="15.75">
      <c r="E34" s="99" t="s">
        <v>75</v>
      </c>
      <c r="F34" s="99"/>
      <c r="G34" s="99"/>
    </row>
    <row r="35" spans="1:84" s="10" customFormat="1" ht="24" customHeight="1">
      <c r="A35" s="31"/>
      <c r="B35" s="32"/>
      <c r="C35" s="52"/>
      <c r="D35" s="48"/>
      <c r="E35" s="51"/>
      <c r="F35" s="51"/>
      <c r="G35" s="51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</row>
    <row r="36" spans="1:84" s="10" customFormat="1" ht="15.75">
      <c r="A36" s="31"/>
      <c r="B36" s="32"/>
      <c r="C36" s="33"/>
      <c r="D36" s="34"/>
      <c r="E36" s="20"/>
      <c r="F36" s="35"/>
      <c r="G36" s="30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</row>
    <row r="37" spans="1:84" s="18" customFormat="1" ht="28.5" customHeight="1">
      <c r="A37" s="49"/>
      <c r="B37" s="50"/>
      <c r="C37" s="49"/>
      <c r="D37" s="51"/>
      <c r="E37" s="51"/>
      <c r="F37" s="51"/>
      <c r="G37" s="51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</row>
    <row r="38" spans="2:7" ht="12.75">
      <c r="B38" s="11"/>
      <c r="C38" s="11"/>
      <c r="D38" s="11"/>
      <c r="E38" s="11"/>
      <c r="F38" s="11"/>
      <c r="G38" s="11"/>
    </row>
    <row r="39" spans="1:84" s="10" customFormat="1" ht="15.75">
      <c r="A39" s="31"/>
      <c r="B39" s="32"/>
      <c r="C39" s="33"/>
      <c r="D39" s="34"/>
      <c r="E39" s="84"/>
      <c r="F39" s="19"/>
      <c r="G39" s="19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</row>
    <row r="40" spans="2:7" ht="15">
      <c r="B40" s="11"/>
      <c r="C40" s="11"/>
      <c r="D40" s="11"/>
      <c r="E40" s="19"/>
      <c r="F40" s="19"/>
      <c r="G40" s="19"/>
    </row>
    <row r="41" spans="2:7" ht="20.25" customHeight="1">
      <c r="B41" s="11"/>
      <c r="C41" s="13"/>
      <c r="D41" s="19"/>
      <c r="E41" s="19"/>
      <c r="F41" s="19"/>
      <c r="G41" s="19"/>
    </row>
    <row r="42" spans="2:7" ht="15" customHeight="1">
      <c r="B42" s="11"/>
      <c r="C42" s="13"/>
      <c r="D42" s="19"/>
      <c r="E42" s="20"/>
      <c r="F42" s="35"/>
      <c r="G42" s="30"/>
    </row>
  </sheetData>
  <mergeCells count="2">
    <mergeCell ref="A1:G1"/>
    <mergeCell ref="E34:G34"/>
  </mergeCells>
  <printOptions horizontalCentered="1"/>
  <pageMargins left="0.58" right="0.39" top="0.73" bottom="0.5905511811023623" header="0.5118110236220472" footer="0.5118110236220472"/>
  <pageSetup horizontalDpi="600" verticalDpi="600" orientation="landscape" paperSize="9" scale="85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F270"/>
  <sheetViews>
    <sheetView tabSelected="1" workbookViewId="0" topLeftCell="A103">
      <selection activeCell="G116" sqref="G116"/>
    </sheetView>
  </sheetViews>
  <sheetFormatPr defaultColWidth="9.00390625" defaultRowHeight="12.75"/>
  <cols>
    <col min="1" max="1" width="12.125" style="11" customWidth="1"/>
    <col min="2" max="2" width="6.75390625" style="11" customWidth="1"/>
    <col min="3" max="3" width="38.75390625" style="0" customWidth="1"/>
    <col min="4" max="4" width="15.625" style="0" bestFit="1" customWidth="1"/>
    <col min="5" max="5" width="15.375" style="0" customWidth="1"/>
    <col min="6" max="6" width="18.875" style="0" customWidth="1"/>
    <col min="7" max="7" width="23.00390625" style="0" customWidth="1"/>
    <col min="8" max="21" width="9.125" style="11" hidden="1" customWidth="1"/>
  </cols>
  <sheetData>
    <row r="1" spans="1:7" ht="21.75" customHeight="1">
      <c r="A1" s="103" t="s">
        <v>21</v>
      </c>
      <c r="B1" s="104"/>
      <c r="C1" s="104"/>
      <c r="D1" s="104"/>
      <c r="E1" s="104"/>
      <c r="F1" s="104"/>
      <c r="G1" s="21" t="s">
        <v>8</v>
      </c>
    </row>
    <row r="2" spans="1:7" ht="12.75">
      <c r="A2" s="23"/>
      <c r="B2" s="23"/>
      <c r="C2" s="21"/>
      <c r="D2" s="21"/>
      <c r="E2" s="21"/>
      <c r="F2" s="105" t="s">
        <v>9</v>
      </c>
      <c r="G2" s="105"/>
    </row>
    <row r="3" spans="1:7" ht="12.75">
      <c r="A3" s="40"/>
      <c r="B3" s="40"/>
      <c r="C3" s="22"/>
      <c r="D3" s="22"/>
      <c r="E3" s="22"/>
      <c r="F3" s="102" t="s">
        <v>11</v>
      </c>
      <c r="G3" s="102"/>
    </row>
    <row r="4" spans="1:7" ht="12.75">
      <c r="A4" s="40"/>
      <c r="B4" s="40"/>
      <c r="C4" s="22"/>
      <c r="D4" s="22"/>
      <c r="E4" s="22"/>
      <c r="F4" s="107" t="s">
        <v>188</v>
      </c>
      <c r="G4" s="107"/>
    </row>
    <row r="5" spans="1:24" ht="25.5" customHeight="1">
      <c r="A5" s="24" t="s">
        <v>0</v>
      </c>
      <c r="B5" s="24" t="s">
        <v>7</v>
      </c>
      <c r="C5" s="38" t="s">
        <v>1</v>
      </c>
      <c r="D5" s="25" t="s">
        <v>2</v>
      </c>
      <c r="E5" s="24" t="s">
        <v>3</v>
      </c>
      <c r="F5" s="29" t="s">
        <v>4</v>
      </c>
      <c r="G5" s="36" t="s">
        <v>10</v>
      </c>
      <c r="V5" s="5"/>
      <c r="W5" s="106"/>
      <c r="X5" s="106"/>
    </row>
    <row r="6" spans="1:24" ht="13.5" customHeight="1">
      <c r="A6" s="26">
        <v>1</v>
      </c>
      <c r="B6" s="26">
        <v>2</v>
      </c>
      <c r="C6" s="39">
        <v>3</v>
      </c>
      <c r="D6" s="26">
        <v>4</v>
      </c>
      <c r="E6" s="26">
        <v>5</v>
      </c>
      <c r="F6" s="26">
        <v>6</v>
      </c>
      <c r="G6" s="37">
        <v>7</v>
      </c>
      <c r="W6" s="102"/>
      <c r="X6" s="102"/>
    </row>
    <row r="7" spans="1:84" s="4" customFormat="1" ht="16.5" customHeight="1">
      <c r="A7" s="6" t="s">
        <v>23</v>
      </c>
      <c r="B7" s="7"/>
      <c r="C7" s="3" t="s">
        <v>24</v>
      </c>
      <c r="D7" s="70">
        <v>1352576.3</v>
      </c>
      <c r="E7" s="67">
        <f>E8</f>
        <v>0</v>
      </c>
      <c r="F7" s="67">
        <f>F8</f>
        <v>1542</v>
      </c>
      <c r="G7" s="67">
        <f aca="true" t="shared" si="0" ref="G7:G40">D7+E7-F7</f>
        <v>1351034.3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</row>
    <row r="8" spans="1:84" s="10" customFormat="1" ht="15.75">
      <c r="A8" s="8" t="s">
        <v>76</v>
      </c>
      <c r="B8" s="9"/>
      <c r="C8" s="57" t="s">
        <v>77</v>
      </c>
      <c r="D8" s="66">
        <v>12675</v>
      </c>
      <c r="E8" s="67">
        <f>E9</f>
        <v>0</v>
      </c>
      <c r="F8" s="67">
        <f>F9</f>
        <v>1542</v>
      </c>
      <c r="G8" s="67">
        <f t="shared" si="0"/>
        <v>11133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</row>
    <row r="9" spans="1:84" s="10" customFormat="1" ht="47.25">
      <c r="A9" s="8"/>
      <c r="B9" s="9" t="s">
        <v>78</v>
      </c>
      <c r="C9" s="61" t="s">
        <v>79</v>
      </c>
      <c r="D9" s="68">
        <v>12675</v>
      </c>
      <c r="E9" s="69">
        <v>0</v>
      </c>
      <c r="F9" s="69">
        <v>1542</v>
      </c>
      <c r="G9" s="69">
        <f t="shared" si="0"/>
        <v>11133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</row>
    <row r="10" spans="1:84" s="4" customFormat="1" ht="16.5" customHeight="1">
      <c r="A10" s="6" t="s">
        <v>136</v>
      </c>
      <c r="B10" s="7"/>
      <c r="C10" s="3" t="s">
        <v>137</v>
      </c>
      <c r="D10" s="70">
        <v>6984</v>
      </c>
      <c r="E10" s="67">
        <f>E11</f>
        <v>0</v>
      </c>
      <c r="F10" s="67">
        <f>F11</f>
        <v>81.75</v>
      </c>
      <c r="G10" s="67">
        <f aca="true" t="shared" si="1" ref="G10:G16">D10+E10-F10</f>
        <v>6902.25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</row>
    <row r="11" spans="1:84" s="10" customFormat="1" ht="15.75">
      <c r="A11" s="8" t="s">
        <v>190</v>
      </c>
      <c r="B11" s="9"/>
      <c r="C11" s="57" t="s">
        <v>138</v>
      </c>
      <c r="D11" s="66">
        <v>6984</v>
      </c>
      <c r="E11" s="67">
        <f>E12</f>
        <v>0</v>
      </c>
      <c r="F11" s="67">
        <f>F12</f>
        <v>81.75</v>
      </c>
      <c r="G11" s="67">
        <f t="shared" si="1"/>
        <v>6902.25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</row>
    <row r="12" spans="1:84" s="10" customFormat="1" ht="15.75">
      <c r="A12" s="8"/>
      <c r="B12" s="9" t="s">
        <v>16</v>
      </c>
      <c r="C12" s="61" t="s">
        <v>15</v>
      </c>
      <c r="D12" s="68">
        <v>6984</v>
      </c>
      <c r="E12" s="69">
        <v>0</v>
      </c>
      <c r="F12" s="69">
        <v>81.75</v>
      </c>
      <c r="G12" s="69">
        <f t="shared" si="1"/>
        <v>6902.25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</row>
    <row r="13" spans="1:84" s="4" customFormat="1" ht="16.5" customHeight="1">
      <c r="A13" s="6" t="s">
        <v>132</v>
      </c>
      <c r="B13" s="7"/>
      <c r="C13" s="3" t="s">
        <v>133</v>
      </c>
      <c r="D13" s="70">
        <v>1708056.05</v>
      </c>
      <c r="E13" s="67">
        <f>E14</f>
        <v>23216.54</v>
      </c>
      <c r="F13" s="67">
        <f>F14</f>
        <v>1116</v>
      </c>
      <c r="G13" s="67">
        <f t="shared" si="1"/>
        <v>1730156.59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</row>
    <row r="14" spans="1:84" s="10" customFormat="1" ht="15.75">
      <c r="A14" s="8" t="s">
        <v>134</v>
      </c>
      <c r="B14" s="9"/>
      <c r="C14" s="57" t="s">
        <v>135</v>
      </c>
      <c r="D14" s="66">
        <v>1708056.05</v>
      </c>
      <c r="E14" s="67">
        <f>E15+E16</f>
        <v>23216.54</v>
      </c>
      <c r="F14" s="67">
        <f>F15+F16</f>
        <v>1116</v>
      </c>
      <c r="G14" s="67">
        <f t="shared" si="1"/>
        <v>1730156.59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</row>
    <row r="15" spans="1:84" s="10" customFormat="1" ht="15.75">
      <c r="A15" s="8"/>
      <c r="B15" s="9" t="s">
        <v>33</v>
      </c>
      <c r="C15" s="61" t="s">
        <v>28</v>
      </c>
      <c r="D15" s="68">
        <v>370500</v>
      </c>
      <c r="E15" s="69">
        <v>23216.54</v>
      </c>
      <c r="F15" s="69">
        <v>0</v>
      </c>
      <c r="G15" s="69">
        <f t="shared" si="1"/>
        <v>393716.54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</row>
    <row r="16" spans="1:84" s="10" customFormat="1" ht="31.5">
      <c r="A16" s="8"/>
      <c r="B16" s="9" t="s">
        <v>139</v>
      </c>
      <c r="C16" s="61" t="s">
        <v>20</v>
      </c>
      <c r="D16" s="68">
        <v>1337556.05</v>
      </c>
      <c r="E16" s="69">
        <v>0</v>
      </c>
      <c r="F16" s="69">
        <v>1116</v>
      </c>
      <c r="G16" s="69">
        <f t="shared" si="1"/>
        <v>1336440.05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</row>
    <row r="17" spans="1:84" s="4" customFormat="1" ht="20.25" customHeight="1">
      <c r="A17" s="6" t="s">
        <v>83</v>
      </c>
      <c r="B17" s="7"/>
      <c r="C17" s="3" t="s">
        <v>84</v>
      </c>
      <c r="D17" s="70">
        <v>12483</v>
      </c>
      <c r="E17" s="67">
        <f>E18</f>
        <v>1193.05</v>
      </c>
      <c r="F17" s="67">
        <f>F18</f>
        <v>1198.26</v>
      </c>
      <c r="G17" s="67">
        <f t="shared" si="0"/>
        <v>12477.789999999999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</row>
    <row r="18" spans="1:84" s="10" customFormat="1" ht="15.75">
      <c r="A18" s="8" t="s">
        <v>85</v>
      </c>
      <c r="B18" s="9"/>
      <c r="C18" s="57" t="s">
        <v>52</v>
      </c>
      <c r="D18" s="66">
        <v>12483</v>
      </c>
      <c r="E18" s="67">
        <f>SUM(E19:E21)</f>
        <v>1193.05</v>
      </c>
      <c r="F18" s="67">
        <f>SUM(F19:F21)</f>
        <v>1198.26</v>
      </c>
      <c r="G18" s="67">
        <f t="shared" si="0"/>
        <v>12477.789999999999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</row>
    <row r="19" spans="1:84" s="45" customFormat="1" ht="17.25" customHeight="1">
      <c r="A19" s="28"/>
      <c r="B19" s="28" t="s">
        <v>63</v>
      </c>
      <c r="C19" s="61" t="s">
        <v>22</v>
      </c>
      <c r="D19" s="68">
        <v>1712</v>
      </c>
      <c r="E19" s="69">
        <v>0</v>
      </c>
      <c r="F19" s="69">
        <v>440</v>
      </c>
      <c r="G19" s="69">
        <f t="shared" si="0"/>
        <v>1272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</row>
    <row r="20" spans="1:84" s="45" customFormat="1" ht="17.25" customHeight="1">
      <c r="A20" s="28"/>
      <c r="B20" s="28" t="s">
        <v>82</v>
      </c>
      <c r="C20" s="61" t="s">
        <v>34</v>
      </c>
      <c r="D20" s="68">
        <v>4045</v>
      </c>
      <c r="E20" s="69">
        <v>1193.05</v>
      </c>
      <c r="F20" s="69">
        <v>0</v>
      </c>
      <c r="G20" s="69">
        <f t="shared" si="0"/>
        <v>5238.05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</row>
    <row r="21" spans="1:84" s="10" customFormat="1" ht="15.75">
      <c r="A21" s="8"/>
      <c r="B21" s="28" t="s">
        <v>16</v>
      </c>
      <c r="C21" s="61" t="s">
        <v>15</v>
      </c>
      <c r="D21" s="68">
        <v>6726</v>
      </c>
      <c r="E21" s="69">
        <v>0</v>
      </c>
      <c r="F21" s="69">
        <v>758.26</v>
      </c>
      <c r="G21" s="69">
        <f t="shared" si="0"/>
        <v>5967.74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</row>
    <row r="22" spans="1:84" s="4" customFormat="1" ht="20.25" customHeight="1">
      <c r="A22" s="6" t="s">
        <v>36</v>
      </c>
      <c r="B22" s="7"/>
      <c r="C22" s="3" t="s">
        <v>37</v>
      </c>
      <c r="D22" s="70">
        <v>261704.99</v>
      </c>
      <c r="E22" s="67">
        <f>E27+E23</f>
        <v>2411.01</v>
      </c>
      <c r="F22" s="67">
        <f>F27+F23</f>
        <v>31125.53</v>
      </c>
      <c r="G22" s="67">
        <f t="shared" si="0"/>
        <v>232990.47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</row>
    <row r="23" spans="1:84" s="10" customFormat="1" ht="30" customHeight="1">
      <c r="A23" s="8" t="s">
        <v>140</v>
      </c>
      <c r="B23" s="9"/>
      <c r="C23" s="57" t="s">
        <v>141</v>
      </c>
      <c r="D23" s="66">
        <v>225729.99</v>
      </c>
      <c r="E23" s="67">
        <f>SUM(E24:E26)</f>
        <v>0</v>
      </c>
      <c r="F23" s="67">
        <f>SUM(F24:F26)</f>
        <v>31125.53</v>
      </c>
      <c r="G23" s="67">
        <f>D23+E23-F23</f>
        <v>194604.46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</row>
    <row r="24" spans="1:84" s="45" customFormat="1" ht="15.75">
      <c r="A24" s="28"/>
      <c r="B24" s="28" t="s">
        <v>33</v>
      </c>
      <c r="C24" s="61" t="s">
        <v>28</v>
      </c>
      <c r="D24" s="68">
        <v>105300</v>
      </c>
      <c r="E24" s="69">
        <v>0</v>
      </c>
      <c r="F24" s="69">
        <v>27661.7</v>
      </c>
      <c r="G24" s="69">
        <f>D24+E24-F24</f>
        <v>77638.3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</row>
    <row r="25" spans="1:84" s="45" customFormat="1" ht="17.25" customHeight="1">
      <c r="A25" s="28"/>
      <c r="B25" s="28" t="s">
        <v>16</v>
      </c>
      <c r="C25" s="61" t="s">
        <v>15</v>
      </c>
      <c r="D25" s="68">
        <v>105429.99</v>
      </c>
      <c r="E25" s="69">
        <v>0</v>
      </c>
      <c r="F25" s="69">
        <v>2463.83</v>
      </c>
      <c r="G25" s="69">
        <f>D25+E25-F25</f>
        <v>102966.16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</row>
    <row r="26" spans="1:84" s="45" customFormat="1" ht="31.5">
      <c r="A26" s="28"/>
      <c r="B26" s="28" t="s">
        <v>139</v>
      </c>
      <c r="C26" s="61" t="s">
        <v>20</v>
      </c>
      <c r="D26" s="68">
        <v>15000</v>
      </c>
      <c r="E26" s="69">
        <v>0</v>
      </c>
      <c r="F26" s="69">
        <v>1000</v>
      </c>
      <c r="G26" s="69">
        <f>D26+E26-F26</f>
        <v>14000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</row>
    <row r="27" spans="1:84" s="10" customFormat="1" ht="30" customHeight="1">
      <c r="A27" s="8" t="s">
        <v>80</v>
      </c>
      <c r="B27" s="9"/>
      <c r="C27" s="57" t="s">
        <v>81</v>
      </c>
      <c r="D27" s="66">
        <v>35975</v>
      </c>
      <c r="E27" s="67">
        <f>SUM(E28:E28)</f>
        <v>2411.01</v>
      </c>
      <c r="F27" s="67">
        <f>SUM(F28:F28)</f>
        <v>0</v>
      </c>
      <c r="G27" s="67">
        <f t="shared" si="0"/>
        <v>38386.01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</row>
    <row r="28" spans="1:84" s="45" customFormat="1" ht="17.25" customHeight="1">
      <c r="A28" s="28"/>
      <c r="B28" s="28" t="s">
        <v>16</v>
      </c>
      <c r="C28" s="61" t="s">
        <v>15</v>
      </c>
      <c r="D28" s="68">
        <v>35975</v>
      </c>
      <c r="E28" s="69">
        <v>2411.01</v>
      </c>
      <c r="F28" s="69">
        <v>0</v>
      </c>
      <c r="G28" s="69">
        <f t="shared" si="0"/>
        <v>38386.01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</row>
    <row r="29" spans="1:84" s="4" customFormat="1" ht="19.5" customHeight="1">
      <c r="A29" s="6" t="s">
        <v>45</v>
      </c>
      <c r="B29" s="7"/>
      <c r="C29" s="3" t="s">
        <v>46</v>
      </c>
      <c r="D29" s="70">
        <v>196793.48</v>
      </c>
      <c r="E29" s="67">
        <f>E32+E30</f>
        <v>5587.620000000001</v>
      </c>
      <c r="F29" s="67">
        <f>F32+F30</f>
        <v>0</v>
      </c>
      <c r="G29" s="67">
        <f t="shared" si="0"/>
        <v>202381.1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</row>
    <row r="30" spans="1:84" s="83" customFormat="1" ht="31.5">
      <c r="A30" s="78" t="s">
        <v>142</v>
      </c>
      <c r="B30" s="79"/>
      <c r="C30" s="86" t="s">
        <v>143</v>
      </c>
      <c r="D30" s="80">
        <v>100000</v>
      </c>
      <c r="E30" s="81">
        <f>SUM(E31:E31)</f>
        <v>2772.76</v>
      </c>
      <c r="F30" s="81">
        <f>SUM(F31:F31)</f>
        <v>0</v>
      </c>
      <c r="G30" s="81">
        <f>D30+E30-F30</f>
        <v>102772.76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</row>
    <row r="31" spans="1:84" s="45" customFormat="1" ht="15.75">
      <c r="A31" s="28"/>
      <c r="B31" s="28" t="s">
        <v>16</v>
      </c>
      <c r="C31" s="61" t="s">
        <v>15</v>
      </c>
      <c r="D31" s="68">
        <v>79700</v>
      </c>
      <c r="E31" s="69">
        <v>2772.76</v>
      </c>
      <c r="F31" s="69">
        <v>0</v>
      </c>
      <c r="G31" s="69">
        <f>D31+E31-F31</f>
        <v>82472.76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</row>
    <row r="32" spans="1:84" s="83" customFormat="1" ht="15.75">
      <c r="A32" s="78" t="s">
        <v>47</v>
      </c>
      <c r="B32" s="79"/>
      <c r="C32" s="86" t="s">
        <v>48</v>
      </c>
      <c r="D32" s="80">
        <v>61268.48</v>
      </c>
      <c r="E32" s="81">
        <f>SUM(E33:E33)</f>
        <v>2814.86</v>
      </c>
      <c r="F32" s="81">
        <f>SUM(F33:F33)</f>
        <v>0</v>
      </c>
      <c r="G32" s="81">
        <f t="shared" si="0"/>
        <v>64083.340000000004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</row>
    <row r="33" spans="1:84" s="45" customFormat="1" ht="15.75">
      <c r="A33" s="28"/>
      <c r="B33" s="28" t="s">
        <v>16</v>
      </c>
      <c r="C33" s="61" t="s">
        <v>15</v>
      </c>
      <c r="D33" s="68">
        <v>13300</v>
      </c>
      <c r="E33" s="69">
        <v>2814.86</v>
      </c>
      <c r="F33" s="69">
        <v>0</v>
      </c>
      <c r="G33" s="69">
        <f t="shared" si="0"/>
        <v>16114.86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</row>
    <row r="34" spans="1:84" s="4" customFormat="1" ht="24" customHeight="1">
      <c r="A34" s="6" t="s">
        <v>60</v>
      </c>
      <c r="B34" s="7"/>
      <c r="C34" s="3" t="s">
        <v>61</v>
      </c>
      <c r="D34" s="70">
        <v>2553923</v>
      </c>
      <c r="E34" s="67">
        <f>E40+E35+E53</f>
        <v>30952.65</v>
      </c>
      <c r="F34" s="67">
        <f>F40+F35+F53</f>
        <v>39394.95</v>
      </c>
      <c r="G34" s="67">
        <f t="shared" si="0"/>
        <v>2545480.6999999997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</row>
    <row r="35" spans="1:84" s="83" customFormat="1" ht="31.5">
      <c r="A35" s="78" t="s">
        <v>86</v>
      </c>
      <c r="B35" s="79"/>
      <c r="C35" s="86" t="s">
        <v>87</v>
      </c>
      <c r="D35" s="80">
        <v>152116</v>
      </c>
      <c r="E35" s="81">
        <f>SUM(E36:E39)</f>
        <v>3065.18</v>
      </c>
      <c r="F35" s="81">
        <f>SUM(F36:F39)</f>
        <v>18592.079999999998</v>
      </c>
      <c r="G35" s="81">
        <f t="shared" si="0"/>
        <v>136589.1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</row>
    <row r="36" spans="1:84" s="45" customFormat="1" ht="15.75">
      <c r="A36" s="28"/>
      <c r="B36" s="28" t="s">
        <v>101</v>
      </c>
      <c r="C36" s="77" t="s">
        <v>102</v>
      </c>
      <c r="D36" s="68">
        <v>85532</v>
      </c>
      <c r="E36" s="69">
        <v>0</v>
      </c>
      <c r="F36" s="69">
        <v>7965.7</v>
      </c>
      <c r="G36" s="69">
        <f t="shared" si="0"/>
        <v>77566.3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</row>
    <row r="37" spans="1:84" s="45" customFormat="1" ht="17.25" customHeight="1">
      <c r="A37" s="28"/>
      <c r="B37" s="28" t="s">
        <v>82</v>
      </c>
      <c r="C37" s="61" t="s">
        <v>34</v>
      </c>
      <c r="D37" s="68">
        <v>24157</v>
      </c>
      <c r="E37" s="69">
        <v>3065.18</v>
      </c>
      <c r="F37" s="69">
        <v>0</v>
      </c>
      <c r="G37" s="69">
        <f t="shared" si="0"/>
        <v>27222.18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</row>
    <row r="38" spans="1:84" s="45" customFormat="1" ht="15.75">
      <c r="A38" s="28"/>
      <c r="B38" s="28" t="s">
        <v>16</v>
      </c>
      <c r="C38" s="61" t="s">
        <v>15</v>
      </c>
      <c r="D38" s="68">
        <v>41412</v>
      </c>
      <c r="E38" s="69">
        <v>0</v>
      </c>
      <c r="F38" s="69">
        <v>9611.38</v>
      </c>
      <c r="G38" s="69">
        <f t="shared" si="0"/>
        <v>31800.620000000003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</row>
    <row r="39" spans="1:84" s="59" customFormat="1" ht="15.75">
      <c r="A39" s="92"/>
      <c r="B39" s="92">
        <v>4410</v>
      </c>
      <c r="C39" s="61" t="s">
        <v>35</v>
      </c>
      <c r="D39" s="75">
        <v>1015</v>
      </c>
      <c r="E39" s="69">
        <v>0</v>
      </c>
      <c r="F39" s="69">
        <v>1015</v>
      </c>
      <c r="G39" s="69">
        <f t="shared" si="0"/>
        <v>0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</row>
    <row r="40" spans="1:84" s="83" customFormat="1" ht="31.5">
      <c r="A40" s="78" t="s">
        <v>62</v>
      </c>
      <c r="B40" s="79"/>
      <c r="C40" s="57" t="s">
        <v>64</v>
      </c>
      <c r="D40" s="80">
        <v>2254807</v>
      </c>
      <c r="E40" s="81">
        <f>SUM(E41:E52)</f>
        <v>24917.34</v>
      </c>
      <c r="F40" s="81">
        <f>SUM(F41:F52)</f>
        <v>20802.87</v>
      </c>
      <c r="G40" s="81">
        <f t="shared" si="0"/>
        <v>2258921.4699999997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</row>
    <row r="41" spans="1:84" s="10" customFormat="1" ht="15.75">
      <c r="A41" s="8"/>
      <c r="B41" s="9" t="s">
        <v>90</v>
      </c>
      <c r="C41" s="93" t="s">
        <v>40</v>
      </c>
      <c r="D41" s="68">
        <v>11312</v>
      </c>
      <c r="E41" s="69">
        <v>0</v>
      </c>
      <c r="F41" s="69">
        <v>1868.73</v>
      </c>
      <c r="G41" s="69">
        <f aca="true" t="shared" si="2" ref="G41:G54">D41+E41-F41</f>
        <v>9443.27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</row>
    <row r="42" spans="1:84" s="10" customFormat="1" ht="15.75">
      <c r="A42" s="8"/>
      <c r="B42" s="9" t="s">
        <v>168</v>
      </c>
      <c r="C42" s="61" t="s">
        <v>42</v>
      </c>
      <c r="D42" s="68">
        <v>1247802</v>
      </c>
      <c r="E42" s="69">
        <v>4506.38</v>
      </c>
      <c r="F42" s="69">
        <v>0</v>
      </c>
      <c r="G42" s="69">
        <f t="shared" si="2"/>
        <v>1252308.38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</row>
    <row r="43" spans="1:84" s="10" customFormat="1" ht="15.75">
      <c r="A43" s="8"/>
      <c r="B43" s="9" t="s">
        <v>144</v>
      </c>
      <c r="C43" s="93" t="s">
        <v>145</v>
      </c>
      <c r="D43" s="68">
        <v>32820</v>
      </c>
      <c r="E43" s="69">
        <v>4823.69</v>
      </c>
      <c r="F43" s="69">
        <v>0</v>
      </c>
      <c r="G43" s="69">
        <f t="shared" si="2"/>
        <v>37643.69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</row>
    <row r="44" spans="1:84" s="45" customFormat="1" ht="15.75">
      <c r="A44" s="28"/>
      <c r="B44" s="28" t="s">
        <v>63</v>
      </c>
      <c r="C44" s="61" t="s">
        <v>22</v>
      </c>
      <c r="D44" s="68">
        <v>23769</v>
      </c>
      <c r="E44" s="69">
        <v>636.86</v>
      </c>
      <c r="F44" s="69">
        <v>0</v>
      </c>
      <c r="G44" s="69">
        <f t="shared" si="2"/>
        <v>24405.86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</row>
    <row r="45" spans="1:84" s="45" customFormat="1" ht="15.75">
      <c r="A45" s="28"/>
      <c r="B45" s="28" t="s">
        <v>82</v>
      </c>
      <c r="C45" s="61" t="s">
        <v>34</v>
      </c>
      <c r="D45" s="68">
        <v>95410</v>
      </c>
      <c r="E45" s="69">
        <v>9090.03</v>
      </c>
      <c r="F45" s="69">
        <v>0</v>
      </c>
      <c r="G45" s="69">
        <f t="shared" si="2"/>
        <v>104500.03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</row>
    <row r="46" spans="1:84" s="45" customFormat="1" ht="15.75">
      <c r="A46" s="28"/>
      <c r="B46" s="28" t="s">
        <v>109</v>
      </c>
      <c r="C46" s="61" t="s">
        <v>38</v>
      </c>
      <c r="D46" s="68">
        <v>125812</v>
      </c>
      <c r="E46" s="69">
        <v>0</v>
      </c>
      <c r="F46" s="69">
        <v>1302.71</v>
      </c>
      <c r="G46" s="69">
        <f t="shared" si="2"/>
        <v>124509.29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</row>
    <row r="47" spans="1:84" s="45" customFormat="1" ht="15.75">
      <c r="A47" s="28"/>
      <c r="B47" s="28" t="s">
        <v>33</v>
      </c>
      <c r="C47" s="61" t="s">
        <v>28</v>
      </c>
      <c r="D47" s="68">
        <v>38936</v>
      </c>
      <c r="E47" s="69">
        <v>0</v>
      </c>
      <c r="F47" s="69">
        <v>6497.01</v>
      </c>
      <c r="G47" s="69">
        <f t="shared" si="2"/>
        <v>32438.989999999998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</row>
    <row r="48" spans="1:84" s="45" customFormat="1" ht="15.75">
      <c r="A48" s="28"/>
      <c r="B48" s="28" t="s">
        <v>152</v>
      </c>
      <c r="C48" s="61" t="s">
        <v>153</v>
      </c>
      <c r="D48" s="68">
        <v>0</v>
      </c>
      <c r="E48" s="69">
        <v>3270</v>
      </c>
      <c r="F48" s="69">
        <v>0</v>
      </c>
      <c r="G48" s="69">
        <f t="shared" si="2"/>
        <v>3270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1:84" s="45" customFormat="1" ht="15.75">
      <c r="A49" s="28"/>
      <c r="B49" s="28" t="s">
        <v>16</v>
      </c>
      <c r="C49" s="61" t="s">
        <v>15</v>
      </c>
      <c r="D49" s="68">
        <v>140688</v>
      </c>
      <c r="E49" s="69">
        <v>0</v>
      </c>
      <c r="F49" s="69">
        <v>5472.62</v>
      </c>
      <c r="G49" s="69">
        <f t="shared" si="2"/>
        <v>135215.38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</row>
    <row r="50" spans="1:84" s="45" customFormat="1" ht="15.75">
      <c r="A50" s="28"/>
      <c r="B50" s="28" t="s">
        <v>146</v>
      </c>
      <c r="C50" s="61" t="s">
        <v>154</v>
      </c>
      <c r="D50" s="68">
        <v>6090</v>
      </c>
      <c r="E50" s="69">
        <v>369.86</v>
      </c>
      <c r="F50" s="69">
        <v>0</v>
      </c>
      <c r="G50" s="69">
        <f t="shared" si="2"/>
        <v>6459.86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</row>
    <row r="51" spans="1:84" s="45" customFormat="1" ht="15.75">
      <c r="A51" s="28"/>
      <c r="B51" s="28" t="s">
        <v>89</v>
      </c>
      <c r="C51" s="61" t="s">
        <v>35</v>
      </c>
      <c r="D51" s="68">
        <v>23345</v>
      </c>
      <c r="E51" s="69">
        <v>2220.52</v>
      </c>
      <c r="F51" s="69">
        <v>0</v>
      </c>
      <c r="G51" s="69">
        <f t="shared" si="2"/>
        <v>25565.52</v>
      </c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</row>
    <row r="52" spans="1:84" s="45" customFormat="1" ht="15.75">
      <c r="A52" s="28"/>
      <c r="B52" s="28" t="s">
        <v>88</v>
      </c>
      <c r="C52" s="61" t="s">
        <v>150</v>
      </c>
      <c r="D52" s="68">
        <v>20503</v>
      </c>
      <c r="E52" s="69">
        <v>0</v>
      </c>
      <c r="F52" s="69">
        <v>5661.8</v>
      </c>
      <c r="G52" s="69">
        <f t="shared" si="2"/>
        <v>14841.2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</row>
    <row r="53" spans="1:84" s="83" customFormat="1" ht="31.5">
      <c r="A53" s="78" t="s">
        <v>91</v>
      </c>
      <c r="B53" s="79"/>
      <c r="C53" s="86" t="s">
        <v>92</v>
      </c>
      <c r="D53" s="80">
        <v>30000</v>
      </c>
      <c r="E53" s="81">
        <f>SUM(E54:E54)</f>
        <v>2970.13</v>
      </c>
      <c r="F53" s="81">
        <f>SUM(F54:F54)</f>
        <v>0</v>
      </c>
      <c r="G53" s="81">
        <f t="shared" si="2"/>
        <v>32970.13</v>
      </c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</row>
    <row r="54" spans="1:84" s="45" customFormat="1" ht="19.5" customHeight="1">
      <c r="A54" s="28"/>
      <c r="B54" s="28" t="s">
        <v>16</v>
      </c>
      <c r="C54" s="61" t="s">
        <v>15</v>
      </c>
      <c r="D54" s="68">
        <v>30000</v>
      </c>
      <c r="E54" s="69">
        <v>2970.13</v>
      </c>
      <c r="F54" s="69">
        <v>0</v>
      </c>
      <c r="G54" s="69">
        <f t="shared" si="2"/>
        <v>32970.13</v>
      </c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</row>
    <row r="55" spans="1:84" s="4" customFormat="1" ht="71.25" customHeight="1">
      <c r="A55" s="6" t="s">
        <v>93</v>
      </c>
      <c r="B55" s="7"/>
      <c r="C55" s="3" t="s">
        <v>94</v>
      </c>
      <c r="D55" s="70">
        <v>32424</v>
      </c>
      <c r="E55" s="67">
        <f>E56</f>
        <v>3830.8900000000003</v>
      </c>
      <c r="F55" s="67">
        <f>F56</f>
        <v>3830.89</v>
      </c>
      <c r="G55" s="67">
        <f aca="true" t="shared" si="3" ref="G55:G73">D55+E55-F55</f>
        <v>32424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</row>
    <row r="56" spans="1:84" s="83" customFormat="1" ht="84" customHeight="1">
      <c r="A56" s="78" t="s">
        <v>95</v>
      </c>
      <c r="B56" s="79"/>
      <c r="C56" s="86" t="s">
        <v>96</v>
      </c>
      <c r="D56" s="80">
        <v>29114</v>
      </c>
      <c r="E56" s="81">
        <f>SUM(E57:E60)</f>
        <v>3830.8900000000003</v>
      </c>
      <c r="F56" s="81">
        <f>SUM(F57:F60)</f>
        <v>3830.89</v>
      </c>
      <c r="G56" s="81">
        <f t="shared" si="3"/>
        <v>29114</v>
      </c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</row>
    <row r="57" spans="1:84" s="45" customFormat="1" ht="21" customHeight="1">
      <c r="A57" s="28"/>
      <c r="B57" s="28" t="s">
        <v>63</v>
      </c>
      <c r="C57" s="61" t="s">
        <v>22</v>
      </c>
      <c r="D57" s="68">
        <v>6328.4</v>
      </c>
      <c r="E57" s="69">
        <v>0</v>
      </c>
      <c r="F57" s="69">
        <v>2360.04</v>
      </c>
      <c r="G57" s="69">
        <f t="shared" si="3"/>
        <v>3968.3599999999997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</row>
    <row r="58" spans="1:84" s="45" customFormat="1" ht="21.75" customHeight="1">
      <c r="A58" s="28"/>
      <c r="B58" s="28" t="s">
        <v>82</v>
      </c>
      <c r="C58" s="61" t="s">
        <v>34</v>
      </c>
      <c r="D58" s="68">
        <v>2890</v>
      </c>
      <c r="E58" s="69">
        <v>3590.78</v>
      </c>
      <c r="F58" s="69">
        <v>0</v>
      </c>
      <c r="G58" s="69">
        <f t="shared" si="3"/>
        <v>6480.780000000001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</row>
    <row r="59" spans="1:84" s="45" customFormat="1" ht="20.25" customHeight="1">
      <c r="A59" s="28"/>
      <c r="B59" s="28" t="s">
        <v>16</v>
      </c>
      <c r="C59" s="61" t="s">
        <v>15</v>
      </c>
      <c r="D59" s="68">
        <v>3595.6</v>
      </c>
      <c r="E59" s="69">
        <v>0</v>
      </c>
      <c r="F59" s="69">
        <v>1470.85</v>
      </c>
      <c r="G59" s="69">
        <f t="shared" si="3"/>
        <v>2124.75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</row>
    <row r="60" spans="1:84" s="59" customFormat="1" ht="21" customHeight="1">
      <c r="A60" s="92"/>
      <c r="B60" s="92">
        <v>4410</v>
      </c>
      <c r="C60" s="61" t="s">
        <v>35</v>
      </c>
      <c r="D60" s="75">
        <v>2500</v>
      </c>
      <c r="E60" s="69">
        <v>240.11</v>
      </c>
      <c r="F60" s="69">
        <v>0</v>
      </c>
      <c r="G60" s="69">
        <f t="shared" si="3"/>
        <v>2740.11</v>
      </c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</row>
    <row r="61" spans="1:84" s="4" customFormat="1" ht="33" customHeight="1">
      <c r="A61" s="6" t="s">
        <v>105</v>
      </c>
      <c r="B61" s="7"/>
      <c r="C61" s="3" t="s">
        <v>106</v>
      </c>
      <c r="D61" s="70">
        <v>80990</v>
      </c>
      <c r="E61" s="67">
        <f>E62</f>
        <v>5543.57</v>
      </c>
      <c r="F61" s="67">
        <f>F62</f>
        <v>5543.57</v>
      </c>
      <c r="G61" s="67">
        <f t="shared" si="3"/>
        <v>80990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</row>
    <row r="62" spans="1:84" s="83" customFormat="1" ht="23.25" customHeight="1">
      <c r="A62" s="78" t="s">
        <v>107</v>
      </c>
      <c r="B62" s="79"/>
      <c r="C62" s="86" t="s">
        <v>108</v>
      </c>
      <c r="D62" s="80">
        <v>76757</v>
      </c>
      <c r="E62" s="81">
        <f>SUM(E63:E68)</f>
        <v>5543.57</v>
      </c>
      <c r="F62" s="81">
        <f>SUM(F63:F68)</f>
        <v>5543.57</v>
      </c>
      <c r="G62" s="81">
        <f t="shared" si="3"/>
        <v>76757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</row>
    <row r="63" spans="1:84" s="10" customFormat="1" ht="24" customHeight="1">
      <c r="A63" s="8"/>
      <c r="B63" s="9" t="s">
        <v>90</v>
      </c>
      <c r="C63" s="93" t="s">
        <v>40</v>
      </c>
      <c r="D63" s="97">
        <v>1500</v>
      </c>
      <c r="E63" s="94">
        <v>0</v>
      </c>
      <c r="F63" s="94">
        <v>1500</v>
      </c>
      <c r="G63" s="94">
        <f t="shared" si="3"/>
        <v>0</v>
      </c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</row>
    <row r="64" spans="1:84" s="10" customFormat="1" ht="20.25" customHeight="1">
      <c r="A64" s="8"/>
      <c r="B64" s="9" t="s">
        <v>63</v>
      </c>
      <c r="C64" s="93" t="s">
        <v>22</v>
      </c>
      <c r="D64" s="97">
        <v>15200</v>
      </c>
      <c r="E64" s="94">
        <v>0</v>
      </c>
      <c r="F64" s="94">
        <v>1220.63</v>
      </c>
      <c r="G64" s="94">
        <f t="shared" si="3"/>
        <v>13979.369999999999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</row>
    <row r="65" spans="1:84" s="45" customFormat="1" ht="22.5" customHeight="1">
      <c r="A65" s="28"/>
      <c r="B65" s="28" t="s">
        <v>82</v>
      </c>
      <c r="C65" s="61" t="s">
        <v>34</v>
      </c>
      <c r="D65" s="68">
        <v>33005</v>
      </c>
      <c r="E65" s="69">
        <v>674.11</v>
      </c>
      <c r="F65" s="69">
        <v>0</v>
      </c>
      <c r="G65" s="69">
        <f t="shared" si="3"/>
        <v>33679.11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</row>
    <row r="66" spans="1:84" s="45" customFormat="1" ht="22.5" customHeight="1">
      <c r="A66" s="28"/>
      <c r="B66" s="28" t="s">
        <v>109</v>
      </c>
      <c r="C66" s="61" t="s">
        <v>38</v>
      </c>
      <c r="D66" s="68">
        <v>6902</v>
      </c>
      <c r="E66" s="69">
        <v>0</v>
      </c>
      <c r="F66" s="69">
        <v>2151.94</v>
      </c>
      <c r="G66" s="69">
        <f t="shared" si="3"/>
        <v>4750.0599999999995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</row>
    <row r="67" spans="1:84" s="45" customFormat="1" ht="22.5" customHeight="1">
      <c r="A67" s="28"/>
      <c r="B67" s="28" t="s">
        <v>16</v>
      </c>
      <c r="C67" s="61" t="s">
        <v>15</v>
      </c>
      <c r="D67" s="68">
        <v>8900</v>
      </c>
      <c r="E67" s="69">
        <v>4869.46</v>
      </c>
      <c r="F67" s="69">
        <v>0</v>
      </c>
      <c r="G67" s="69">
        <f t="shared" si="3"/>
        <v>13769.46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</row>
    <row r="68" spans="1:84" s="45" customFormat="1" ht="20.25" customHeight="1">
      <c r="A68" s="28"/>
      <c r="B68" s="28" t="s">
        <v>88</v>
      </c>
      <c r="C68" s="61" t="s">
        <v>150</v>
      </c>
      <c r="D68" s="68">
        <v>9855</v>
      </c>
      <c r="E68" s="69">
        <v>0</v>
      </c>
      <c r="F68" s="69">
        <v>671</v>
      </c>
      <c r="G68" s="69">
        <f t="shared" si="3"/>
        <v>9184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</row>
    <row r="69" spans="1:84" s="4" customFormat="1" ht="114.75" customHeight="1">
      <c r="A69" s="6" t="s">
        <v>97</v>
      </c>
      <c r="B69" s="7"/>
      <c r="C69" s="3" t="s">
        <v>98</v>
      </c>
      <c r="D69" s="70">
        <v>66483</v>
      </c>
      <c r="E69" s="67">
        <f>E70</f>
        <v>2980</v>
      </c>
      <c r="F69" s="67">
        <f>F70</f>
        <v>10024.140000000001</v>
      </c>
      <c r="G69" s="67">
        <f t="shared" si="3"/>
        <v>59438.86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</row>
    <row r="70" spans="1:84" s="83" customFormat="1" ht="47.25">
      <c r="A70" s="78" t="s">
        <v>99</v>
      </c>
      <c r="B70" s="79"/>
      <c r="C70" s="86" t="s">
        <v>100</v>
      </c>
      <c r="D70" s="80">
        <v>66483</v>
      </c>
      <c r="E70" s="81">
        <f>SUM(E71:E73)</f>
        <v>2980</v>
      </c>
      <c r="F70" s="81">
        <f>SUM(F71:F73)</f>
        <v>10024.140000000001</v>
      </c>
      <c r="G70" s="81">
        <f t="shared" si="3"/>
        <v>59438.86</v>
      </c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</row>
    <row r="71" spans="1:84" s="45" customFormat="1" ht="17.25" customHeight="1">
      <c r="A71" s="28"/>
      <c r="B71" s="28" t="s">
        <v>101</v>
      </c>
      <c r="C71" s="61" t="s">
        <v>102</v>
      </c>
      <c r="D71" s="68">
        <v>28420</v>
      </c>
      <c r="E71" s="69">
        <v>2980</v>
      </c>
      <c r="F71" s="69">
        <v>0</v>
      </c>
      <c r="G71" s="69">
        <f t="shared" si="3"/>
        <v>31400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</row>
    <row r="72" spans="1:84" s="45" customFormat="1" ht="15.75">
      <c r="A72" s="28"/>
      <c r="B72" s="28" t="s">
        <v>103</v>
      </c>
      <c r="C72" s="61" t="s">
        <v>104</v>
      </c>
      <c r="D72" s="68">
        <v>19285</v>
      </c>
      <c r="E72" s="69">
        <v>0</v>
      </c>
      <c r="F72" s="69">
        <v>9334.7</v>
      </c>
      <c r="G72" s="69">
        <f t="shared" si="3"/>
        <v>9950.3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</row>
    <row r="73" spans="1:84" s="59" customFormat="1" ht="15.75">
      <c r="A73" s="92"/>
      <c r="B73" s="92">
        <v>4410</v>
      </c>
      <c r="C73" s="61" t="s">
        <v>35</v>
      </c>
      <c r="D73" s="75">
        <v>18778</v>
      </c>
      <c r="E73" s="69">
        <v>0</v>
      </c>
      <c r="F73" s="69">
        <v>689.44</v>
      </c>
      <c r="G73" s="69">
        <f t="shared" si="3"/>
        <v>18088.56</v>
      </c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</row>
    <row r="74" spans="1:21" s="4" customFormat="1" ht="27" customHeight="1">
      <c r="A74" s="6" t="s">
        <v>29</v>
      </c>
      <c r="B74" s="7"/>
      <c r="C74" s="3" t="s">
        <v>30</v>
      </c>
      <c r="D74" s="70">
        <v>9977789</v>
      </c>
      <c r="E74" s="71">
        <f>E75+E111+E120+E117+E98+E91</f>
        <v>111621</v>
      </c>
      <c r="F74" s="71">
        <f>F75+F111+F120+F117+F98+F91</f>
        <v>75928</v>
      </c>
      <c r="G74" s="67">
        <f aca="true" t="shared" si="4" ref="G74:G116">D74+E74-F74</f>
        <v>10013482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s="59" customFormat="1" ht="21" customHeight="1">
      <c r="A75" s="8" t="s">
        <v>31</v>
      </c>
      <c r="B75" s="9"/>
      <c r="C75" s="3" t="s">
        <v>32</v>
      </c>
      <c r="D75" s="74">
        <v>5346596</v>
      </c>
      <c r="E75" s="67">
        <f>SUM(E76:E90)</f>
        <v>56605</v>
      </c>
      <c r="F75" s="67">
        <f>SUM(F76:F90)</f>
        <v>39495</v>
      </c>
      <c r="G75" s="67">
        <f t="shared" si="4"/>
        <v>5363706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</row>
    <row r="76" spans="1:21" s="59" customFormat="1" ht="31.5">
      <c r="A76" s="28"/>
      <c r="B76" s="28" t="s">
        <v>90</v>
      </c>
      <c r="C76" s="61" t="s">
        <v>147</v>
      </c>
      <c r="D76" s="75">
        <v>155769</v>
      </c>
      <c r="E76" s="69">
        <v>1073</v>
      </c>
      <c r="F76" s="69">
        <v>0</v>
      </c>
      <c r="G76" s="69">
        <f t="shared" si="4"/>
        <v>156842</v>
      </c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</row>
    <row r="77" spans="1:21" s="4" customFormat="1" ht="15.75">
      <c r="A77" s="6"/>
      <c r="B77" s="7">
        <v>4010</v>
      </c>
      <c r="C77" s="61" t="s">
        <v>42</v>
      </c>
      <c r="D77" s="75">
        <v>3123504</v>
      </c>
      <c r="E77" s="76">
        <v>0</v>
      </c>
      <c r="F77" s="76">
        <v>10985</v>
      </c>
      <c r="G77" s="69">
        <f t="shared" si="4"/>
        <v>3112519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s="4" customFormat="1" ht="15.75">
      <c r="A78" s="6"/>
      <c r="B78" s="7">
        <v>4110</v>
      </c>
      <c r="C78" s="61" t="s">
        <v>148</v>
      </c>
      <c r="D78" s="75">
        <v>580800</v>
      </c>
      <c r="E78" s="76">
        <v>0</v>
      </c>
      <c r="F78" s="76">
        <v>6065</v>
      </c>
      <c r="G78" s="69">
        <f t="shared" si="4"/>
        <v>574735</v>
      </c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s="4" customFormat="1" ht="15.75">
      <c r="A79" s="6"/>
      <c r="B79" s="7">
        <v>4120</v>
      </c>
      <c r="C79" s="61" t="s">
        <v>149</v>
      </c>
      <c r="D79" s="75">
        <v>83100</v>
      </c>
      <c r="E79" s="76">
        <v>0</v>
      </c>
      <c r="F79" s="76">
        <v>2201</v>
      </c>
      <c r="G79" s="69">
        <f t="shared" si="4"/>
        <v>80899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s="59" customFormat="1" ht="15.75">
      <c r="A80" s="28"/>
      <c r="B80" s="7">
        <v>4170</v>
      </c>
      <c r="C80" s="77" t="s">
        <v>22</v>
      </c>
      <c r="D80" s="75">
        <v>6324</v>
      </c>
      <c r="E80" s="69">
        <v>84</v>
      </c>
      <c r="F80" s="69">
        <v>0</v>
      </c>
      <c r="G80" s="69">
        <f t="shared" si="4"/>
        <v>6408</v>
      </c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</row>
    <row r="81" spans="1:21" s="59" customFormat="1" ht="15.75">
      <c r="A81" s="28"/>
      <c r="B81" s="7">
        <v>4210</v>
      </c>
      <c r="C81" s="61" t="s">
        <v>34</v>
      </c>
      <c r="D81" s="75">
        <v>288768</v>
      </c>
      <c r="E81" s="69">
        <v>27410</v>
      </c>
      <c r="F81" s="69">
        <v>0</v>
      </c>
      <c r="G81" s="69">
        <f t="shared" si="4"/>
        <v>316178</v>
      </c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</row>
    <row r="82" spans="1:21" s="59" customFormat="1" ht="31.5">
      <c r="A82" s="28"/>
      <c r="B82" s="7">
        <v>4240</v>
      </c>
      <c r="C82" s="77" t="s">
        <v>151</v>
      </c>
      <c r="D82" s="75">
        <v>31106</v>
      </c>
      <c r="E82" s="69">
        <v>14889</v>
      </c>
      <c r="F82" s="69">
        <v>0</v>
      </c>
      <c r="G82" s="69">
        <f t="shared" si="4"/>
        <v>45995</v>
      </c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</row>
    <row r="83" spans="1:21" s="59" customFormat="1" ht="15.75">
      <c r="A83" s="28"/>
      <c r="B83" s="7">
        <v>4260</v>
      </c>
      <c r="C83" s="61" t="s">
        <v>38</v>
      </c>
      <c r="D83" s="75">
        <v>166200</v>
      </c>
      <c r="E83" s="69">
        <v>0</v>
      </c>
      <c r="F83" s="69">
        <v>16234</v>
      </c>
      <c r="G83" s="69">
        <f t="shared" si="4"/>
        <v>149966</v>
      </c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</row>
    <row r="84" spans="1:21" s="59" customFormat="1" ht="15.75">
      <c r="A84" s="28"/>
      <c r="B84" s="7">
        <v>4270</v>
      </c>
      <c r="C84" s="61" t="s">
        <v>28</v>
      </c>
      <c r="D84" s="75">
        <v>112750</v>
      </c>
      <c r="E84" s="69">
        <v>326</v>
      </c>
      <c r="F84" s="69">
        <v>0</v>
      </c>
      <c r="G84" s="69">
        <f t="shared" si="4"/>
        <v>113076</v>
      </c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</row>
    <row r="85" spans="1:21" s="59" customFormat="1" ht="15.75">
      <c r="A85" s="28"/>
      <c r="B85" s="7">
        <v>4280</v>
      </c>
      <c r="C85" s="77" t="s">
        <v>153</v>
      </c>
      <c r="D85" s="75">
        <v>5100</v>
      </c>
      <c r="E85" s="69">
        <v>0</v>
      </c>
      <c r="F85" s="69">
        <v>1052</v>
      </c>
      <c r="G85" s="69">
        <f t="shared" si="4"/>
        <v>4048</v>
      </c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</row>
    <row r="86" spans="1:21" s="59" customFormat="1" ht="15.75">
      <c r="A86" s="28"/>
      <c r="B86" s="7">
        <v>4300</v>
      </c>
      <c r="C86" s="61" t="s">
        <v>15</v>
      </c>
      <c r="D86" s="75">
        <v>60904</v>
      </c>
      <c r="E86" s="69">
        <v>11823</v>
      </c>
      <c r="F86" s="69">
        <v>0</v>
      </c>
      <c r="G86" s="69">
        <f t="shared" si="4"/>
        <v>72727</v>
      </c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</row>
    <row r="87" spans="1:21" s="59" customFormat="1" ht="15.75">
      <c r="A87" s="28"/>
      <c r="B87" s="7">
        <v>4350</v>
      </c>
      <c r="C87" s="61" t="s">
        <v>154</v>
      </c>
      <c r="D87" s="75">
        <v>11708</v>
      </c>
      <c r="E87" s="69">
        <v>0</v>
      </c>
      <c r="F87" s="69">
        <v>1507</v>
      </c>
      <c r="G87" s="69">
        <f t="shared" si="4"/>
        <v>10201</v>
      </c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</row>
    <row r="88" spans="1:21" s="59" customFormat="1" ht="15.75">
      <c r="A88" s="28"/>
      <c r="B88" s="7">
        <v>4410</v>
      </c>
      <c r="C88" s="61" t="s">
        <v>35</v>
      </c>
      <c r="D88" s="75">
        <v>3588</v>
      </c>
      <c r="E88" s="69">
        <v>0</v>
      </c>
      <c r="F88" s="69">
        <v>1322</v>
      </c>
      <c r="G88" s="69">
        <f t="shared" si="4"/>
        <v>2266</v>
      </c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</row>
    <row r="89" spans="1:21" s="59" customFormat="1" ht="15.75">
      <c r="A89" s="28"/>
      <c r="B89" s="7">
        <v>4430</v>
      </c>
      <c r="C89" s="61" t="s">
        <v>150</v>
      </c>
      <c r="D89" s="75">
        <v>9417</v>
      </c>
      <c r="E89" s="69">
        <v>0</v>
      </c>
      <c r="F89" s="69">
        <v>129</v>
      </c>
      <c r="G89" s="69">
        <f t="shared" si="4"/>
        <v>9288</v>
      </c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</row>
    <row r="90" spans="1:21" s="59" customFormat="1" ht="31.5">
      <c r="A90" s="28"/>
      <c r="B90" s="7">
        <v>6050</v>
      </c>
      <c r="C90" s="61" t="s">
        <v>20</v>
      </c>
      <c r="D90" s="75">
        <v>234108</v>
      </c>
      <c r="E90" s="69">
        <v>1000</v>
      </c>
      <c r="F90" s="69">
        <v>0</v>
      </c>
      <c r="G90" s="69">
        <f t="shared" si="4"/>
        <v>235108</v>
      </c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</row>
    <row r="91" spans="1:21" s="59" customFormat="1" ht="31.5">
      <c r="A91" s="8" t="s">
        <v>157</v>
      </c>
      <c r="B91" s="9"/>
      <c r="C91" s="3" t="s">
        <v>158</v>
      </c>
      <c r="D91" s="74">
        <v>257425</v>
      </c>
      <c r="E91" s="67">
        <f>SUM(E92:E97)</f>
        <v>0</v>
      </c>
      <c r="F91" s="67">
        <f>SUM(F92:F97)</f>
        <v>5362</v>
      </c>
      <c r="G91" s="67">
        <f t="shared" si="4"/>
        <v>252063</v>
      </c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</row>
    <row r="92" spans="1:21" s="59" customFormat="1" ht="31.5">
      <c r="A92" s="28"/>
      <c r="B92" s="28" t="s">
        <v>90</v>
      </c>
      <c r="C92" s="61" t="s">
        <v>147</v>
      </c>
      <c r="D92" s="75">
        <v>16400</v>
      </c>
      <c r="E92" s="69">
        <v>0</v>
      </c>
      <c r="F92" s="69">
        <v>17</v>
      </c>
      <c r="G92" s="69">
        <f t="shared" si="4"/>
        <v>16383</v>
      </c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spans="1:21" s="4" customFormat="1" ht="15.75">
      <c r="A93" s="6"/>
      <c r="B93" s="7">
        <v>4010</v>
      </c>
      <c r="C93" s="61" t="s">
        <v>42</v>
      </c>
      <c r="D93" s="75">
        <v>149500</v>
      </c>
      <c r="E93" s="76">
        <v>0</v>
      </c>
      <c r="F93" s="76">
        <v>2195</v>
      </c>
      <c r="G93" s="69">
        <f t="shared" si="4"/>
        <v>147305</v>
      </c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 s="4" customFormat="1" ht="15.75">
      <c r="A94" s="6"/>
      <c r="B94" s="7">
        <v>4110</v>
      </c>
      <c r="C94" s="61" t="s">
        <v>148</v>
      </c>
      <c r="D94" s="75">
        <v>32000</v>
      </c>
      <c r="E94" s="76">
        <v>0</v>
      </c>
      <c r="F94" s="76">
        <v>1655</v>
      </c>
      <c r="G94" s="69">
        <f t="shared" si="4"/>
        <v>30345</v>
      </c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1:21" s="4" customFormat="1" ht="15.75">
      <c r="A95" s="6"/>
      <c r="B95" s="7">
        <v>4120</v>
      </c>
      <c r="C95" s="61" t="s">
        <v>149</v>
      </c>
      <c r="D95" s="75">
        <v>4400</v>
      </c>
      <c r="E95" s="76">
        <v>0</v>
      </c>
      <c r="F95" s="76">
        <v>167</v>
      </c>
      <c r="G95" s="69">
        <f t="shared" si="4"/>
        <v>4233</v>
      </c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1:21" s="59" customFormat="1" ht="15.75">
      <c r="A96" s="28"/>
      <c r="B96" s="7">
        <v>4210</v>
      </c>
      <c r="C96" s="61" t="s">
        <v>34</v>
      </c>
      <c r="D96" s="75">
        <v>13900</v>
      </c>
      <c r="E96" s="69">
        <v>0</v>
      </c>
      <c r="F96" s="69">
        <v>326</v>
      </c>
      <c r="G96" s="69">
        <f t="shared" si="4"/>
        <v>13574</v>
      </c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1:21" s="59" customFormat="1" ht="31.5">
      <c r="A97" s="28"/>
      <c r="B97" s="7">
        <v>4240</v>
      </c>
      <c r="C97" s="77" t="s">
        <v>151</v>
      </c>
      <c r="D97" s="75">
        <v>20500</v>
      </c>
      <c r="E97" s="69">
        <v>0</v>
      </c>
      <c r="F97" s="69">
        <v>1002</v>
      </c>
      <c r="G97" s="69">
        <f t="shared" si="4"/>
        <v>19498</v>
      </c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1:21" s="59" customFormat="1" ht="21" customHeight="1">
      <c r="A98" s="8" t="s">
        <v>155</v>
      </c>
      <c r="B98" s="9"/>
      <c r="C98" s="3" t="s">
        <v>156</v>
      </c>
      <c r="D98" s="74">
        <v>1323989</v>
      </c>
      <c r="E98" s="67">
        <f>SUM(E99:E110)</f>
        <v>22314</v>
      </c>
      <c r="F98" s="67">
        <f>SUM(F99:F110)</f>
        <v>20346</v>
      </c>
      <c r="G98" s="67">
        <f t="shared" si="4"/>
        <v>1325957</v>
      </c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1:21" s="59" customFormat="1" ht="31.5">
      <c r="A99" s="28"/>
      <c r="B99" s="28" t="s">
        <v>90</v>
      </c>
      <c r="C99" s="61" t="s">
        <v>147</v>
      </c>
      <c r="D99" s="75">
        <v>3950</v>
      </c>
      <c r="E99" s="69">
        <v>0</v>
      </c>
      <c r="F99" s="69">
        <v>1188</v>
      </c>
      <c r="G99" s="69">
        <f t="shared" si="4"/>
        <v>2762</v>
      </c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1:21" s="4" customFormat="1" ht="15.75">
      <c r="A100" s="6"/>
      <c r="B100" s="7">
        <v>4010</v>
      </c>
      <c r="C100" s="61" t="s">
        <v>42</v>
      </c>
      <c r="D100" s="75">
        <v>799450</v>
      </c>
      <c r="E100" s="76">
        <v>0</v>
      </c>
      <c r="F100" s="76">
        <v>12210</v>
      </c>
      <c r="G100" s="69">
        <f t="shared" si="4"/>
        <v>787240</v>
      </c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1:21" s="4" customFormat="1" ht="15.75">
      <c r="A101" s="6"/>
      <c r="B101" s="7">
        <v>4110</v>
      </c>
      <c r="C101" s="61" t="s">
        <v>148</v>
      </c>
      <c r="D101" s="75">
        <v>143300</v>
      </c>
      <c r="E101" s="76">
        <v>0</v>
      </c>
      <c r="F101" s="76">
        <v>826</v>
      </c>
      <c r="G101" s="69">
        <f t="shared" si="4"/>
        <v>142474</v>
      </c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1:21" s="4" customFormat="1" ht="15.75">
      <c r="A102" s="6"/>
      <c r="B102" s="7">
        <v>4120</v>
      </c>
      <c r="C102" s="61" t="s">
        <v>149</v>
      </c>
      <c r="D102" s="75">
        <v>20100</v>
      </c>
      <c r="E102" s="76">
        <v>62</v>
      </c>
      <c r="F102" s="76">
        <v>0</v>
      </c>
      <c r="G102" s="69">
        <f t="shared" si="4"/>
        <v>20162</v>
      </c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1:21" s="59" customFormat="1" ht="15.75">
      <c r="A103" s="28"/>
      <c r="B103" s="7">
        <v>4210</v>
      </c>
      <c r="C103" s="61" t="s">
        <v>34</v>
      </c>
      <c r="D103" s="75">
        <v>21043</v>
      </c>
      <c r="E103" s="69">
        <v>15501</v>
      </c>
      <c r="F103" s="69">
        <v>0</v>
      </c>
      <c r="G103" s="69">
        <f t="shared" si="4"/>
        <v>36544</v>
      </c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1:21" s="59" customFormat="1" ht="15.75">
      <c r="A104" s="28"/>
      <c r="B104" s="7">
        <v>4220</v>
      </c>
      <c r="C104" s="61" t="s">
        <v>159</v>
      </c>
      <c r="D104" s="75">
        <v>121800</v>
      </c>
      <c r="E104" s="69">
        <v>1968</v>
      </c>
      <c r="F104" s="69">
        <v>0</v>
      </c>
      <c r="G104" s="69">
        <f t="shared" si="4"/>
        <v>123768</v>
      </c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1:21" s="59" customFormat="1" ht="31.5">
      <c r="A105" s="28"/>
      <c r="B105" s="7">
        <v>4240</v>
      </c>
      <c r="C105" s="77" t="s">
        <v>151</v>
      </c>
      <c r="D105" s="75">
        <v>4500</v>
      </c>
      <c r="E105" s="69">
        <v>614</v>
      </c>
      <c r="F105" s="69">
        <v>0</v>
      </c>
      <c r="G105" s="69">
        <f t="shared" si="4"/>
        <v>5114</v>
      </c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1:21" s="59" customFormat="1" ht="15.75">
      <c r="A106" s="28"/>
      <c r="B106" s="7">
        <v>4260</v>
      </c>
      <c r="C106" s="61" t="s">
        <v>38</v>
      </c>
      <c r="D106" s="75">
        <v>54000</v>
      </c>
      <c r="E106" s="69">
        <v>0</v>
      </c>
      <c r="F106" s="69">
        <v>4118</v>
      </c>
      <c r="G106" s="69">
        <f t="shared" si="4"/>
        <v>49882</v>
      </c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1:21" s="59" customFormat="1" ht="15.75">
      <c r="A107" s="28"/>
      <c r="B107" s="7">
        <v>4270</v>
      </c>
      <c r="C107" s="61" t="s">
        <v>28</v>
      </c>
      <c r="D107" s="75">
        <v>25024</v>
      </c>
      <c r="E107" s="69">
        <v>2623</v>
      </c>
      <c r="F107" s="69">
        <v>0</v>
      </c>
      <c r="G107" s="69">
        <f t="shared" si="4"/>
        <v>27647</v>
      </c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1:21" s="59" customFormat="1" ht="15.75">
      <c r="A108" s="28"/>
      <c r="B108" s="7">
        <v>4280</v>
      </c>
      <c r="C108" s="77" t="s">
        <v>153</v>
      </c>
      <c r="D108" s="75">
        <v>1900</v>
      </c>
      <c r="E108" s="69">
        <v>0</v>
      </c>
      <c r="F108" s="69">
        <v>1443</v>
      </c>
      <c r="G108" s="69">
        <f t="shared" si="4"/>
        <v>457</v>
      </c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1:21" s="59" customFormat="1" ht="15.75">
      <c r="A109" s="28"/>
      <c r="B109" s="7">
        <v>4300</v>
      </c>
      <c r="C109" s="61" t="s">
        <v>15</v>
      </c>
      <c r="D109" s="75">
        <v>10998</v>
      </c>
      <c r="E109" s="69">
        <v>1546</v>
      </c>
      <c r="F109" s="69">
        <v>0</v>
      </c>
      <c r="G109" s="69">
        <f t="shared" si="4"/>
        <v>12544</v>
      </c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1:21" s="59" customFormat="1" ht="15.75">
      <c r="A110" s="28"/>
      <c r="B110" s="7">
        <v>4410</v>
      </c>
      <c r="C110" s="61" t="s">
        <v>35</v>
      </c>
      <c r="D110" s="75">
        <v>900</v>
      </c>
      <c r="E110" s="69">
        <v>0</v>
      </c>
      <c r="F110" s="69">
        <v>561</v>
      </c>
      <c r="G110" s="69">
        <f t="shared" si="4"/>
        <v>339</v>
      </c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1:21" s="59" customFormat="1" ht="30" customHeight="1">
      <c r="A111" s="8" t="s">
        <v>39</v>
      </c>
      <c r="B111" s="9"/>
      <c r="C111" s="3" t="s">
        <v>50</v>
      </c>
      <c r="D111" s="74">
        <v>254850</v>
      </c>
      <c r="E111" s="67">
        <f>SUM(E112:E116)</f>
        <v>778</v>
      </c>
      <c r="F111" s="67">
        <f>SUM(F112:F116)</f>
        <v>778</v>
      </c>
      <c r="G111" s="67">
        <f t="shared" si="4"/>
        <v>254850</v>
      </c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</row>
    <row r="112" spans="1:21" s="4" customFormat="1" ht="15.75">
      <c r="A112" s="6"/>
      <c r="B112" s="7">
        <v>4010</v>
      </c>
      <c r="C112" s="61" t="s">
        <v>42</v>
      </c>
      <c r="D112" s="75">
        <v>168876</v>
      </c>
      <c r="E112" s="76">
        <v>500</v>
      </c>
      <c r="F112" s="76">
        <v>0</v>
      </c>
      <c r="G112" s="69">
        <f t="shared" si="4"/>
        <v>169376</v>
      </c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</row>
    <row r="113" spans="1:21" s="4" customFormat="1" ht="15.75">
      <c r="A113" s="6"/>
      <c r="B113" s="7">
        <v>4210</v>
      </c>
      <c r="C113" s="61" t="s">
        <v>34</v>
      </c>
      <c r="D113" s="75">
        <v>10049</v>
      </c>
      <c r="E113" s="76">
        <v>278</v>
      </c>
      <c r="F113" s="76">
        <v>0</v>
      </c>
      <c r="G113" s="69">
        <f t="shared" si="4"/>
        <v>10327</v>
      </c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</row>
    <row r="114" spans="1:21" s="4" customFormat="1" ht="15.75">
      <c r="A114" s="6"/>
      <c r="B114" s="7">
        <v>4280</v>
      </c>
      <c r="C114" s="77" t="s">
        <v>153</v>
      </c>
      <c r="D114" s="75">
        <v>400</v>
      </c>
      <c r="E114" s="76">
        <v>0</v>
      </c>
      <c r="F114" s="76">
        <v>230</v>
      </c>
      <c r="G114" s="69">
        <f t="shared" si="4"/>
        <v>170</v>
      </c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</row>
    <row r="115" spans="1:21" s="59" customFormat="1" ht="15.75">
      <c r="A115" s="28"/>
      <c r="B115" s="7">
        <v>4300</v>
      </c>
      <c r="C115" s="61" t="s">
        <v>15</v>
      </c>
      <c r="D115" s="75">
        <v>16800</v>
      </c>
      <c r="E115" s="69">
        <v>0</v>
      </c>
      <c r="F115" s="69">
        <v>500</v>
      </c>
      <c r="G115" s="69">
        <f>D115+E115-F115</f>
        <v>16300</v>
      </c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</row>
    <row r="116" spans="1:21" s="59" customFormat="1" ht="15.75">
      <c r="A116" s="28"/>
      <c r="B116" s="7">
        <v>4410</v>
      </c>
      <c r="C116" s="61" t="s">
        <v>35</v>
      </c>
      <c r="D116" s="75">
        <v>100</v>
      </c>
      <c r="E116" s="69">
        <v>0</v>
      </c>
      <c r="F116" s="69">
        <v>48</v>
      </c>
      <c r="G116" s="69">
        <f t="shared" si="4"/>
        <v>52</v>
      </c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</row>
    <row r="117" spans="1:21" s="59" customFormat="1" ht="30" customHeight="1">
      <c r="A117" s="8" t="s">
        <v>160</v>
      </c>
      <c r="B117" s="9"/>
      <c r="C117" s="3" t="s">
        <v>161</v>
      </c>
      <c r="D117" s="74">
        <v>20000</v>
      </c>
      <c r="E117" s="67">
        <f>SUM(E118:E119)</f>
        <v>0</v>
      </c>
      <c r="F117" s="67">
        <f>SUM(F118:F119)</f>
        <v>9947</v>
      </c>
      <c r="G117" s="67">
        <f>D117+E117-F117</f>
        <v>10053</v>
      </c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</row>
    <row r="118" spans="1:21" s="4" customFormat="1" ht="15.75">
      <c r="A118" s="6"/>
      <c r="B118" s="7">
        <v>3250</v>
      </c>
      <c r="C118" s="61" t="s">
        <v>162</v>
      </c>
      <c r="D118" s="75">
        <v>8100</v>
      </c>
      <c r="E118" s="76">
        <v>0</v>
      </c>
      <c r="F118" s="76">
        <v>1500</v>
      </c>
      <c r="G118" s="69">
        <f>D118+E118-F118</f>
        <v>6600</v>
      </c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</row>
    <row r="119" spans="1:21" s="59" customFormat="1" ht="15.75">
      <c r="A119" s="28"/>
      <c r="B119" s="7">
        <v>4300</v>
      </c>
      <c r="C119" s="61" t="s">
        <v>15</v>
      </c>
      <c r="D119" s="75">
        <v>11900</v>
      </c>
      <c r="E119" s="69">
        <v>0</v>
      </c>
      <c r="F119" s="69">
        <v>8447</v>
      </c>
      <c r="G119" s="69">
        <f>D119+E119-F119</f>
        <v>3453</v>
      </c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</row>
    <row r="120" spans="1:21" s="59" customFormat="1" ht="21" customHeight="1">
      <c r="A120" s="8" t="s">
        <v>51</v>
      </c>
      <c r="B120" s="9"/>
      <c r="C120" s="3" t="s">
        <v>52</v>
      </c>
      <c r="D120" s="74">
        <v>49085</v>
      </c>
      <c r="E120" s="67">
        <f>SUM(E121:E122)</f>
        <v>31924</v>
      </c>
      <c r="F120" s="67">
        <f>SUM(F121:F122)</f>
        <v>0</v>
      </c>
      <c r="G120" s="67">
        <f aca="true" t="shared" si="5" ref="G120:G136">D120+E120-F120</f>
        <v>81009</v>
      </c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</row>
    <row r="121" spans="1:21" s="4" customFormat="1" ht="15.75">
      <c r="A121" s="6"/>
      <c r="B121" s="7">
        <v>3260</v>
      </c>
      <c r="C121" s="61" t="s">
        <v>110</v>
      </c>
      <c r="D121" s="75">
        <v>29523</v>
      </c>
      <c r="E121" s="76">
        <v>31824</v>
      </c>
      <c r="F121" s="76">
        <v>0</v>
      </c>
      <c r="G121" s="69">
        <f t="shared" si="5"/>
        <v>61347</v>
      </c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</row>
    <row r="122" spans="1:21" s="59" customFormat="1" ht="15.75">
      <c r="A122" s="28"/>
      <c r="B122" s="7">
        <v>4300</v>
      </c>
      <c r="C122" s="61" t="s">
        <v>15</v>
      </c>
      <c r="D122" s="75">
        <v>0</v>
      </c>
      <c r="E122" s="69">
        <v>100</v>
      </c>
      <c r="F122" s="69">
        <v>0</v>
      </c>
      <c r="G122" s="69">
        <f t="shared" si="5"/>
        <v>100</v>
      </c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</row>
    <row r="123" spans="1:21" s="4" customFormat="1" ht="22.5" customHeight="1">
      <c r="A123" s="6" t="s">
        <v>41</v>
      </c>
      <c r="B123" s="7"/>
      <c r="C123" s="3" t="s">
        <v>53</v>
      </c>
      <c r="D123" s="70">
        <v>178803</v>
      </c>
      <c r="E123" s="71">
        <f>E124</f>
        <v>11898.12</v>
      </c>
      <c r="F123" s="71">
        <f>F124</f>
        <v>11898.12</v>
      </c>
      <c r="G123" s="67">
        <f t="shared" si="5"/>
        <v>178803</v>
      </c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</row>
    <row r="124" spans="1:21" s="59" customFormat="1" ht="20.25" customHeight="1">
      <c r="A124" s="8" t="s">
        <v>54</v>
      </c>
      <c r="B124" s="9"/>
      <c r="C124" s="3" t="s">
        <v>55</v>
      </c>
      <c r="D124" s="74">
        <v>178741</v>
      </c>
      <c r="E124" s="67">
        <f>SUM(E125:E128)</f>
        <v>11898.12</v>
      </c>
      <c r="F124" s="67">
        <f>SUM(F125:F128)</f>
        <v>11898.12</v>
      </c>
      <c r="G124" s="67">
        <f t="shared" si="5"/>
        <v>178741</v>
      </c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</row>
    <row r="125" spans="1:21" s="59" customFormat="1" ht="15.75">
      <c r="A125" s="28"/>
      <c r="B125" s="7">
        <v>4170</v>
      </c>
      <c r="C125" s="77" t="s">
        <v>22</v>
      </c>
      <c r="D125" s="75">
        <v>42000</v>
      </c>
      <c r="E125" s="69">
        <v>2138.89</v>
      </c>
      <c r="F125" s="69">
        <v>0</v>
      </c>
      <c r="G125" s="69">
        <f t="shared" si="5"/>
        <v>44138.89</v>
      </c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</row>
    <row r="126" spans="1:21" s="59" customFormat="1" ht="15.75">
      <c r="A126" s="28"/>
      <c r="B126" s="7">
        <v>4210</v>
      </c>
      <c r="C126" s="61" t="s">
        <v>34</v>
      </c>
      <c r="D126" s="75">
        <v>25841</v>
      </c>
      <c r="E126" s="69">
        <v>9282.78</v>
      </c>
      <c r="F126" s="69">
        <v>0</v>
      </c>
      <c r="G126" s="69">
        <f t="shared" si="5"/>
        <v>35123.78</v>
      </c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</row>
    <row r="127" spans="1:21" s="59" customFormat="1" ht="15.75">
      <c r="A127" s="28"/>
      <c r="B127" s="7">
        <v>4300</v>
      </c>
      <c r="C127" s="61" t="s">
        <v>15</v>
      </c>
      <c r="D127" s="75">
        <v>110200</v>
      </c>
      <c r="E127" s="69">
        <v>0</v>
      </c>
      <c r="F127" s="69">
        <v>11898.12</v>
      </c>
      <c r="G127" s="69">
        <f t="shared" si="5"/>
        <v>98301.88</v>
      </c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</row>
    <row r="128" spans="1:21" s="59" customFormat="1" ht="15.75">
      <c r="A128" s="28"/>
      <c r="B128" s="7">
        <v>4410</v>
      </c>
      <c r="C128" s="61" t="s">
        <v>35</v>
      </c>
      <c r="D128" s="75">
        <v>700</v>
      </c>
      <c r="E128" s="69">
        <v>476.45</v>
      </c>
      <c r="F128" s="69">
        <v>0</v>
      </c>
      <c r="G128" s="69">
        <f t="shared" si="5"/>
        <v>1176.45</v>
      </c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</row>
    <row r="129" spans="1:21" s="4" customFormat="1" ht="23.25" customHeight="1">
      <c r="A129" s="6" t="s">
        <v>25</v>
      </c>
      <c r="B129" s="7"/>
      <c r="C129" s="3" t="s">
        <v>26</v>
      </c>
      <c r="D129" s="70">
        <v>9504104</v>
      </c>
      <c r="E129" s="71">
        <f>E141+E137+E130+E151+E153+E139</f>
        <v>12646.15</v>
      </c>
      <c r="F129" s="71">
        <f>F141+F137+F130+F151+F153+F139</f>
        <v>13925.7</v>
      </c>
      <c r="G129" s="67">
        <f t="shared" si="5"/>
        <v>9502824.450000001</v>
      </c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spans="1:21" s="59" customFormat="1" ht="63">
      <c r="A130" s="8" t="s">
        <v>59</v>
      </c>
      <c r="B130" s="9"/>
      <c r="C130" s="3" t="s">
        <v>71</v>
      </c>
      <c r="D130" s="74">
        <v>5141600</v>
      </c>
      <c r="E130" s="67">
        <f>SUM(E131:E136)</f>
        <v>7420.66</v>
      </c>
      <c r="F130" s="67">
        <f>SUM(F131:F136)</f>
        <v>3920.66</v>
      </c>
      <c r="G130" s="67">
        <f t="shared" si="5"/>
        <v>5145100</v>
      </c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</row>
    <row r="131" spans="1:21" s="59" customFormat="1" ht="15.75">
      <c r="A131" s="28"/>
      <c r="B131" s="28" t="s">
        <v>167</v>
      </c>
      <c r="C131" s="77" t="s">
        <v>56</v>
      </c>
      <c r="D131" s="75">
        <v>4991658</v>
      </c>
      <c r="E131" s="69">
        <v>3637</v>
      </c>
      <c r="F131" s="69">
        <v>0</v>
      </c>
      <c r="G131" s="69">
        <f t="shared" si="5"/>
        <v>4995295</v>
      </c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</row>
    <row r="132" spans="1:21" s="59" customFormat="1" ht="15.75">
      <c r="A132" s="28"/>
      <c r="B132" s="28" t="s">
        <v>168</v>
      </c>
      <c r="C132" s="61" t="s">
        <v>42</v>
      </c>
      <c r="D132" s="75">
        <v>81800</v>
      </c>
      <c r="E132" s="69">
        <v>3783.66</v>
      </c>
      <c r="F132" s="69">
        <v>0</v>
      </c>
      <c r="G132" s="69">
        <f t="shared" si="5"/>
        <v>85583.66</v>
      </c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</row>
    <row r="133" spans="1:21" s="59" customFormat="1" ht="15.75">
      <c r="A133" s="28"/>
      <c r="B133" s="28" t="s">
        <v>63</v>
      </c>
      <c r="C133" s="77" t="s">
        <v>22</v>
      </c>
      <c r="D133" s="75">
        <v>5700</v>
      </c>
      <c r="E133" s="69">
        <v>0</v>
      </c>
      <c r="F133" s="69">
        <v>278.91</v>
      </c>
      <c r="G133" s="69">
        <f t="shared" si="5"/>
        <v>5421.09</v>
      </c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</row>
    <row r="134" spans="1:21" s="59" customFormat="1" ht="15.75">
      <c r="A134" s="28"/>
      <c r="B134" s="7">
        <v>4210</v>
      </c>
      <c r="C134" s="61" t="s">
        <v>34</v>
      </c>
      <c r="D134" s="75">
        <v>14300</v>
      </c>
      <c r="E134" s="69">
        <v>0</v>
      </c>
      <c r="F134" s="69">
        <v>3143.97</v>
      </c>
      <c r="G134" s="69">
        <f t="shared" si="5"/>
        <v>11156.03</v>
      </c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</row>
    <row r="135" spans="1:21" s="59" customFormat="1" ht="15.75">
      <c r="A135" s="28"/>
      <c r="B135" s="7">
        <v>4300</v>
      </c>
      <c r="C135" s="61" t="s">
        <v>15</v>
      </c>
      <c r="D135" s="75">
        <v>24385</v>
      </c>
      <c r="E135" s="69">
        <v>0</v>
      </c>
      <c r="F135" s="69">
        <v>241.34</v>
      </c>
      <c r="G135" s="69">
        <f t="shared" si="5"/>
        <v>24143.66</v>
      </c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</row>
    <row r="136" spans="1:21" s="59" customFormat="1" ht="15.75">
      <c r="A136" s="92"/>
      <c r="B136" s="92">
        <v>4410</v>
      </c>
      <c r="C136" s="61" t="s">
        <v>35</v>
      </c>
      <c r="D136" s="75">
        <v>1500</v>
      </c>
      <c r="E136" s="76">
        <v>0</v>
      </c>
      <c r="F136" s="76">
        <v>256.44</v>
      </c>
      <c r="G136" s="69">
        <f t="shared" si="5"/>
        <v>1243.56</v>
      </c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</row>
    <row r="137" spans="1:21" s="59" customFormat="1" ht="31.5">
      <c r="A137" s="8" t="s">
        <v>57</v>
      </c>
      <c r="B137" s="9"/>
      <c r="C137" s="3" t="s">
        <v>58</v>
      </c>
      <c r="D137" s="74">
        <v>788524</v>
      </c>
      <c r="E137" s="67">
        <f>SUM(E138:E138)</f>
        <v>0</v>
      </c>
      <c r="F137" s="67">
        <f>SUM(F138:F138)</f>
        <v>2714.77</v>
      </c>
      <c r="G137" s="67">
        <f aca="true" t="shared" si="6" ref="G137:G150">D137+E137-F137</f>
        <v>785809.23</v>
      </c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</row>
    <row r="138" spans="1:21" s="59" customFormat="1" ht="15.75">
      <c r="A138" s="28"/>
      <c r="B138" s="7">
        <v>3110</v>
      </c>
      <c r="C138" s="77" t="s">
        <v>56</v>
      </c>
      <c r="D138" s="75">
        <v>788524</v>
      </c>
      <c r="E138" s="69">
        <v>0</v>
      </c>
      <c r="F138" s="69">
        <v>2714.77</v>
      </c>
      <c r="G138" s="69">
        <f t="shared" si="6"/>
        <v>785809.23</v>
      </c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</row>
    <row r="139" spans="1:21" s="59" customFormat="1" ht="15.75">
      <c r="A139" s="8" t="s">
        <v>184</v>
      </c>
      <c r="B139" s="9"/>
      <c r="C139" s="3" t="s">
        <v>185</v>
      </c>
      <c r="D139" s="74">
        <v>1201929</v>
      </c>
      <c r="E139" s="67">
        <f>SUM(E140:E140)</f>
        <v>0</v>
      </c>
      <c r="F139" s="67">
        <f>SUM(F140:F140)</f>
        <v>143.78</v>
      </c>
      <c r="G139" s="67">
        <f>D139+E139-F139</f>
        <v>1201785.22</v>
      </c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</row>
    <row r="140" spans="1:21" s="59" customFormat="1" ht="15.75">
      <c r="A140" s="28"/>
      <c r="B140" s="7">
        <v>4300</v>
      </c>
      <c r="C140" s="61" t="s">
        <v>15</v>
      </c>
      <c r="D140" s="75">
        <v>3629</v>
      </c>
      <c r="E140" s="69">
        <v>0</v>
      </c>
      <c r="F140" s="69">
        <v>143.78</v>
      </c>
      <c r="G140" s="69">
        <f>D140+E140-F140</f>
        <v>3485.22</v>
      </c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</row>
    <row r="141" spans="1:21" s="4" customFormat="1" ht="22.5" customHeight="1">
      <c r="A141" s="6">
        <v>85219</v>
      </c>
      <c r="B141" s="7"/>
      <c r="C141" s="3" t="s">
        <v>27</v>
      </c>
      <c r="D141" s="70">
        <v>939996</v>
      </c>
      <c r="E141" s="71">
        <f>SUM(E142:E150)</f>
        <v>5225.49</v>
      </c>
      <c r="F141" s="71">
        <f>SUM(F142:F150)</f>
        <v>5225.490000000001</v>
      </c>
      <c r="G141" s="67">
        <f t="shared" si="6"/>
        <v>939996</v>
      </c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</row>
    <row r="142" spans="1:21" s="59" customFormat="1" ht="31.5">
      <c r="A142" s="28"/>
      <c r="B142" s="28" t="s">
        <v>90</v>
      </c>
      <c r="C142" s="61" t="s">
        <v>147</v>
      </c>
      <c r="D142" s="75">
        <v>20200</v>
      </c>
      <c r="E142" s="69">
        <v>0</v>
      </c>
      <c r="F142" s="69">
        <v>388.88</v>
      </c>
      <c r="G142" s="69">
        <f t="shared" si="6"/>
        <v>19811.12</v>
      </c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</row>
    <row r="143" spans="1:21" s="4" customFormat="1" ht="15.75">
      <c r="A143" s="6"/>
      <c r="B143" s="7">
        <v>4010</v>
      </c>
      <c r="C143" s="61" t="s">
        <v>42</v>
      </c>
      <c r="D143" s="75">
        <v>533300</v>
      </c>
      <c r="E143" s="76">
        <v>1626.08</v>
      </c>
      <c r="F143" s="76">
        <v>0</v>
      </c>
      <c r="G143" s="69">
        <f t="shared" si="6"/>
        <v>534926.08</v>
      </c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</row>
    <row r="144" spans="1:21" s="59" customFormat="1" ht="15.75">
      <c r="A144" s="28"/>
      <c r="B144" s="7">
        <v>4120</v>
      </c>
      <c r="C144" s="77" t="s">
        <v>49</v>
      </c>
      <c r="D144" s="75">
        <v>14300</v>
      </c>
      <c r="E144" s="69">
        <v>500</v>
      </c>
      <c r="F144" s="69">
        <v>0</v>
      </c>
      <c r="G144" s="69">
        <f t="shared" si="6"/>
        <v>14800</v>
      </c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</row>
    <row r="145" spans="1:21" s="59" customFormat="1" ht="15.75">
      <c r="A145" s="28"/>
      <c r="B145" s="7">
        <v>4170</v>
      </c>
      <c r="C145" s="77" t="s">
        <v>22</v>
      </c>
      <c r="D145" s="75">
        <v>4000</v>
      </c>
      <c r="E145" s="69">
        <v>0</v>
      </c>
      <c r="F145" s="69">
        <v>1351.69</v>
      </c>
      <c r="G145" s="69">
        <f t="shared" si="6"/>
        <v>2648.31</v>
      </c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</row>
    <row r="146" spans="1:21" s="59" customFormat="1" ht="15.75">
      <c r="A146" s="28"/>
      <c r="B146" s="7">
        <v>4210</v>
      </c>
      <c r="C146" s="61" t="s">
        <v>34</v>
      </c>
      <c r="D146" s="75">
        <v>70500</v>
      </c>
      <c r="E146" s="69">
        <v>1129.59</v>
      </c>
      <c r="F146" s="69">
        <v>0</v>
      </c>
      <c r="G146" s="69">
        <f>D146+E146-F146</f>
        <v>71629.59</v>
      </c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</row>
    <row r="147" spans="1:21" s="59" customFormat="1" ht="15.75">
      <c r="A147" s="28"/>
      <c r="B147" s="7">
        <v>4260</v>
      </c>
      <c r="C147" s="61" t="s">
        <v>38</v>
      </c>
      <c r="D147" s="75">
        <v>33300</v>
      </c>
      <c r="E147" s="69">
        <v>0</v>
      </c>
      <c r="F147" s="69">
        <v>2639.62</v>
      </c>
      <c r="G147" s="69">
        <f>D147+E147-F147</f>
        <v>30660.38</v>
      </c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</row>
    <row r="148" spans="1:21" s="59" customFormat="1" ht="15.75">
      <c r="A148" s="28"/>
      <c r="B148" s="7">
        <v>4300</v>
      </c>
      <c r="C148" s="61" t="s">
        <v>15</v>
      </c>
      <c r="D148" s="75">
        <v>40532</v>
      </c>
      <c r="E148" s="69">
        <v>1928.32</v>
      </c>
      <c r="F148" s="69">
        <v>0</v>
      </c>
      <c r="G148" s="69">
        <f>D148+E148-F148</f>
        <v>42460.32</v>
      </c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</row>
    <row r="149" spans="1:21" s="59" customFormat="1" ht="47.25">
      <c r="A149" s="28"/>
      <c r="B149" s="7">
        <v>4330</v>
      </c>
      <c r="C149" s="61" t="s">
        <v>74</v>
      </c>
      <c r="D149" s="75">
        <v>57246</v>
      </c>
      <c r="E149" s="69">
        <v>0</v>
      </c>
      <c r="F149" s="69">
        <v>845.3</v>
      </c>
      <c r="G149" s="69">
        <f t="shared" si="6"/>
        <v>56400.7</v>
      </c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</row>
    <row r="150" spans="1:21" s="59" customFormat="1" ht="15.75">
      <c r="A150" s="28"/>
      <c r="B150" s="7">
        <v>4410</v>
      </c>
      <c r="C150" s="61" t="s">
        <v>35</v>
      </c>
      <c r="D150" s="75">
        <v>5900</v>
      </c>
      <c r="E150" s="69">
        <v>41.5</v>
      </c>
      <c r="F150" s="69">
        <v>0</v>
      </c>
      <c r="G150" s="69">
        <f t="shared" si="6"/>
        <v>5941.5</v>
      </c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</row>
    <row r="151" spans="1:21" s="4" customFormat="1" ht="47.25">
      <c r="A151" s="6">
        <v>85220</v>
      </c>
      <c r="B151" s="7"/>
      <c r="C151" s="3" t="s">
        <v>169</v>
      </c>
      <c r="D151" s="70">
        <v>66403</v>
      </c>
      <c r="E151" s="71">
        <f>SUM(E152:E152)</f>
        <v>0</v>
      </c>
      <c r="F151" s="71">
        <f>SUM(F152:F152)</f>
        <v>3</v>
      </c>
      <c r="G151" s="67">
        <f>D151+E151-F151</f>
        <v>66400</v>
      </c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</row>
    <row r="152" spans="1:21" s="59" customFormat="1" ht="47.25">
      <c r="A152" s="28"/>
      <c r="B152" s="28" t="s">
        <v>170</v>
      </c>
      <c r="C152" s="61" t="s">
        <v>171</v>
      </c>
      <c r="D152" s="75">
        <v>56403</v>
      </c>
      <c r="E152" s="69">
        <v>0</v>
      </c>
      <c r="F152" s="69">
        <v>3</v>
      </c>
      <c r="G152" s="69">
        <f>D152+E152-F152</f>
        <v>56400</v>
      </c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</row>
    <row r="153" spans="1:21" s="59" customFormat="1" ht="15.75">
      <c r="A153" s="8" t="s">
        <v>172</v>
      </c>
      <c r="B153" s="9"/>
      <c r="C153" s="3" t="s">
        <v>52</v>
      </c>
      <c r="D153" s="74">
        <v>906100</v>
      </c>
      <c r="E153" s="67">
        <f>SUM(E154:E154)</f>
        <v>0</v>
      </c>
      <c r="F153" s="67">
        <f>SUM(F154:F154)</f>
        <v>1918</v>
      </c>
      <c r="G153" s="67">
        <f>D153+E153-F153</f>
        <v>904182</v>
      </c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</row>
    <row r="154" spans="1:21" s="59" customFormat="1" ht="15.75">
      <c r="A154" s="28"/>
      <c r="B154" s="7">
        <v>3110</v>
      </c>
      <c r="C154" s="77" t="s">
        <v>56</v>
      </c>
      <c r="D154" s="75">
        <v>851100</v>
      </c>
      <c r="E154" s="69">
        <v>0</v>
      </c>
      <c r="F154" s="69">
        <v>1918</v>
      </c>
      <c r="G154" s="69">
        <f>D154+E154-F154</f>
        <v>849182</v>
      </c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</row>
    <row r="155" spans="1:21" s="4" customFormat="1" ht="31.5">
      <c r="A155" s="6" t="s">
        <v>43</v>
      </c>
      <c r="B155" s="7"/>
      <c r="C155" s="3" t="s">
        <v>44</v>
      </c>
      <c r="D155" s="70">
        <v>816500</v>
      </c>
      <c r="E155" s="71">
        <f>E156+E161+E169</f>
        <v>1060</v>
      </c>
      <c r="F155" s="71">
        <f>F156+F161+F169</f>
        <v>4497.03</v>
      </c>
      <c r="G155" s="67">
        <f aca="true" t="shared" si="7" ref="G155:G168">D155+E155-F155</f>
        <v>813062.97</v>
      </c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</row>
    <row r="156" spans="1:21" s="59" customFormat="1" ht="21" customHeight="1">
      <c r="A156" s="8" t="s">
        <v>163</v>
      </c>
      <c r="B156" s="9"/>
      <c r="C156" s="3" t="s">
        <v>164</v>
      </c>
      <c r="D156" s="74">
        <v>143425</v>
      </c>
      <c r="E156" s="67">
        <f>SUM(E157:E160)</f>
        <v>42</v>
      </c>
      <c r="F156" s="67">
        <f>SUM(F157:F160)</f>
        <v>2305</v>
      </c>
      <c r="G156" s="67">
        <f t="shared" si="7"/>
        <v>141162</v>
      </c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</row>
    <row r="157" spans="1:21" s="59" customFormat="1" ht="31.5">
      <c r="A157" s="28"/>
      <c r="B157" s="28" t="s">
        <v>90</v>
      </c>
      <c r="C157" s="61" t="s">
        <v>147</v>
      </c>
      <c r="D157" s="75">
        <v>7632</v>
      </c>
      <c r="E157" s="69">
        <v>42</v>
      </c>
      <c r="F157" s="69">
        <v>0</v>
      </c>
      <c r="G157" s="69">
        <f t="shared" si="7"/>
        <v>7674</v>
      </c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</row>
    <row r="158" spans="1:21" s="4" customFormat="1" ht="15.75">
      <c r="A158" s="6"/>
      <c r="B158" s="7">
        <v>4010</v>
      </c>
      <c r="C158" s="61" t="s">
        <v>42</v>
      </c>
      <c r="D158" s="75">
        <v>100120</v>
      </c>
      <c r="E158" s="76">
        <v>0</v>
      </c>
      <c r="F158" s="76">
        <v>1207</v>
      </c>
      <c r="G158" s="69">
        <f t="shared" si="7"/>
        <v>98913</v>
      </c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</row>
    <row r="159" spans="1:21" s="4" customFormat="1" ht="15.75">
      <c r="A159" s="6"/>
      <c r="B159" s="7">
        <v>4110</v>
      </c>
      <c r="C159" s="61" t="s">
        <v>148</v>
      </c>
      <c r="D159" s="75">
        <v>17800</v>
      </c>
      <c r="E159" s="76">
        <v>0</v>
      </c>
      <c r="F159" s="76">
        <v>574</v>
      </c>
      <c r="G159" s="69">
        <f t="shared" si="7"/>
        <v>17226</v>
      </c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</row>
    <row r="160" spans="1:21" s="4" customFormat="1" ht="15.75">
      <c r="A160" s="6"/>
      <c r="B160" s="7">
        <v>4120</v>
      </c>
      <c r="C160" s="61" t="s">
        <v>149</v>
      </c>
      <c r="D160" s="75">
        <v>2900</v>
      </c>
      <c r="E160" s="76">
        <v>0</v>
      </c>
      <c r="F160" s="76">
        <v>524</v>
      </c>
      <c r="G160" s="69">
        <f t="shared" si="7"/>
        <v>2376</v>
      </c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</row>
    <row r="161" spans="1:21" s="59" customFormat="1" ht="21" customHeight="1">
      <c r="A161" s="8" t="s">
        <v>165</v>
      </c>
      <c r="B161" s="9"/>
      <c r="C161" s="3" t="s">
        <v>166</v>
      </c>
      <c r="D161" s="74">
        <v>83500</v>
      </c>
      <c r="E161" s="67">
        <f>SUM(E162:E168)</f>
        <v>1018</v>
      </c>
      <c r="F161" s="67">
        <f>SUM(F162:F168)</f>
        <v>1018</v>
      </c>
      <c r="G161" s="67">
        <f t="shared" si="7"/>
        <v>83500</v>
      </c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</row>
    <row r="162" spans="1:21" s="4" customFormat="1" ht="15.75">
      <c r="A162" s="6"/>
      <c r="B162" s="7">
        <v>4010</v>
      </c>
      <c r="C162" s="61" t="s">
        <v>42</v>
      </c>
      <c r="D162" s="75">
        <v>47371</v>
      </c>
      <c r="E162" s="76">
        <v>0</v>
      </c>
      <c r="F162" s="76">
        <v>322</v>
      </c>
      <c r="G162" s="69">
        <f t="shared" si="7"/>
        <v>47049</v>
      </c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</row>
    <row r="163" spans="1:21" s="4" customFormat="1" ht="15.75">
      <c r="A163" s="6"/>
      <c r="B163" s="7">
        <v>4110</v>
      </c>
      <c r="C163" s="61" t="s">
        <v>148</v>
      </c>
      <c r="D163" s="75">
        <v>9150</v>
      </c>
      <c r="E163" s="76">
        <v>0</v>
      </c>
      <c r="F163" s="76">
        <v>63</v>
      </c>
      <c r="G163" s="69">
        <f t="shared" si="7"/>
        <v>9087</v>
      </c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</row>
    <row r="164" spans="1:21" s="4" customFormat="1" ht="15.75">
      <c r="A164" s="6"/>
      <c r="B164" s="7">
        <v>4120</v>
      </c>
      <c r="C164" s="61" t="s">
        <v>149</v>
      </c>
      <c r="D164" s="75">
        <v>1300</v>
      </c>
      <c r="E164" s="76">
        <v>39</v>
      </c>
      <c r="F164" s="76">
        <v>0</v>
      </c>
      <c r="G164" s="69">
        <f t="shared" si="7"/>
        <v>1339</v>
      </c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</row>
    <row r="165" spans="1:21" s="59" customFormat="1" ht="15.75">
      <c r="A165" s="28"/>
      <c r="B165" s="7">
        <v>4210</v>
      </c>
      <c r="C165" s="61" t="s">
        <v>34</v>
      </c>
      <c r="D165" s="75">
        <v>5000</v>
      </c>
      <c r="E165" s="69">
        <v>919</v>
      </c>
      <c r="F165" s="69">
        <v>0</v>
      </c>
      <c r="G165" s="69">
        <f t="shared" si="7"/>
        <v>5919</v>
      </c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</row>
    <row r="166" spans="1:21" s="59" customFormat="1" ht="15.75">
      <c r="A166" s="28"/>
      <c r="B166" s="7">
        <v>4260</v>
      </c>
      <c r="C166" s="61" t="s">
        <v>38</v>
      </c>
      <c r="D166" s="75">
        <v>7000</v>
      </c>
      <c r="E166" s="69">
        <v>0</v>
      </c>
      <c r="F166" s="69">
        <v>176</v>
      </c>
      <c r="G166" s="69">
        <f t="shared" si="7"/>
        <v>6824</v>
      </c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</row>
    <row r="167" spans="1:21" s="59" customFormat="1" ht="15.75">
      <c r="A167" s="28"/>
      <c r="B167" s="7">
        <v>4280</v>
      </c>
      <c r="C167" s="77" t="s">
        <v>153</v>
      </c>
      <c r="D167" s="75">
        <v>0</v>
      </c>
      <c r="E167" s="69">
        <v>60</v>
      </c>
      <c r="F167" s="69">
        <v>0</v>
      </c>
      <c r="G167" s="69">
        <f t="shared" si="7"/>
        <v>60</v>
      </c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</row>
    <row r="168" spans="1:21" s="59" customFormat="1" ht="15.75">
      <c r="A168" s="28"/>
      <c r="B168" s="7">
        <v>4300</v>
      </c>
      <c r="C168" s="61" t="s">
        <v>15</v>
      </c>
      <c r="D168" s="75">
        <v>3300</v>
      </c>
      <c r="E168" s="69">
        <v>0</v>
      </c>
      <c r="F168" s="69">
        <v>457</v>
      </c>
      <c r="G168" s="69">
        <f t="shared" si="7"/>
        <v>2843</v>
      </c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</row>
    <row r="169" spans="1:21" s="59" customFormat="1" ht="47.25">
      <c r="A169" s="8" t="s">
        <v>111</v>
      </c>
      <c r="B169" s="9"/>
      <c r="C169" s="3" t="s">
        <v>112</v>
      </c>
      <c r="D169" s="74">
        <v>22000</v>
      </c>
      <c r="E169" s="67">
        <f>SUM(E170:E170)</f>
        <v>0</v>
      </c>
      <c r="F169" s="67">
        <f>SUM(F170:F170)</f>
        <v>1174.03</v>
      </c>
      <c r="G169" s="67">
        <f aca="true" t="shared" si="8" ref="G169:G177">D169+E169-F169</f>
        <v>20825.97</v>
      </c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</row>
    <row r="170" spans="1:21" s="59" customFormat="1" ht="15.75">
      <c r="A170" s="28"/>
      <c r="B170" s="7">
        <v>2820</v>
      </c>
      <c r="C170" s="61" t="s">
        <v>42</v>
      </c>
      <c r="D170" s="75">
        <v>22000</v>
      </c>
      <c r="E170" s="69">
        <v>0</v>
      </c>
      <c r="F170" s="69">
        <v>1174.03</v>
      </c>
      <c r="G170" s="69">
        <f t="shared" si="8"/>
        <v>20825.97</v>
      </c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</row>
    <row r="171" spans="1:84" s="45" customFormat="1" ht="39" customHeight="1">
      <c r="A171" s="6" t="s">
        <v>17</v>
      </c>
      <c r="B171" s="7"/>
      <c r="C171" s="3" t="s">
        <v>18</v>
      </c>
      <c r="D171" s="72">
        <v>3398384.17</v>
      </c>
      <c r="E171" s="67">
        <f>E172+E174+E176+E178</f>
        <v>13457.880000000001</v>
      </c>
      <c r="F171" s="67">
        <f>F172+F174+F176+F178</f>
        <v>1251.1399999999999</v>
      </c>
      <c r="G171" s="67">
        <f t="shared" si="8"/>
        <v>3410590.9099999997</v>
      </c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</row>
    <row r="172" spans="1:84" s="45" customFormat="1" ht="15.75">
      <c r="A172" s="6">
        <v>90003</v>
      </c>
      <c r="B172" s="7"/>
      <c r="C172" s="3" t="s">
        <v>66</v>
      </c>
      <c r="D172" s="72">
        <v>155000</v>
      </c>
      <c r="E172" s="67">
        <f>SUM(E173:E173)</f>
        <v>0</v>
      </c>
      <c r="F172" s="67">
        <f>SUM(F173:F173)</f>
        <v>63.06</v>
      </c>
      <c r="G172" s="67">
        <f t="shared" si="8"/>
        <v>154936.94</v>
      </c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</row>
    <row r="173" spans="1:21" s="45" customFormat="1" ht="13.5" customHeight="1">
      <c r="A173" s="8"/>
      <c r="B173" s="9" t="s">
        <v>16</v>
      </c>
      <c r="C173" s="61" t="s">
        <v>15</v>
      </c>
      <c r="D173" s="68">
        <v>155000</v>
      </c>
      <c r="E173" s="69">
        <v>0</v>
      </c>
      <c r="F173" s="69">
        <v>63.06</v>
      </c>
      <c r="G173" s="69">
        <f t="shared" si="8"/>
        <v>154936.94</v>
      </c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</row>
    <row r="174" spans="1:84" s="45" customFormat="1" ht="20.25" customHeight="1">
      <c r="A174" s="6">
        <v>90004</v>
      </c>
      <c r="B174" s="7"/>
      <c r="C174" s="3" t="s">
        <v>67</v>
      </c>
      <c r="D174" s="72">
        <v>70260</v>
      </c>
      <c r="E174" s="67">
        <f>E175</f>
        <v>5385.61</v>
      </c>
      <c r="F174" s="67">
        <f>SUM(F175:F175)</f>
        <v>0</v>
      </c>
      <c r="G174" s="67">
        <f t="shared" si="8"/>
        <v>75645.61</v>
      </c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</row>
    <row r="175" spans="1:21" s="45" customFormat="1" ht="16.5" customHeight="1">
      <c r="A175" s="8"/>
      <c r="B175" s="9" t="s">
        <v>16</v>
      </c>
      <c r="C175" s="61" t="s">
        <v>15</v>
      </c>
      <c r="D175" s="68">
        <v>70260</v>
      </c>
      <c r="E175" s="69">
        <v>5385.61</v>
      </c>
      <c r="F175" s="69">
        <v>0</v>
      </c>
      <c r="G175" s="69">
        <f t="shared" si="8"/>
        <v>75645.61</v>
      </c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</row>
    <row r="176" spans="1:84" s="45" customFormat="1" ht="15.75">
      <c r="A176" s="6">
        <v>90015</v>
      </c>
      <c r="B176" s="7"/>
      <c r="C176" s="3" t="s">
        <v>113</v>
      </c>
      <c r="D176" s="72">
        <v>668422.52</v>
      </c>
      <c r="E176" s="67">
        <f>E177</f>
        <v>7551.27</v>
      </c>
      <c r="F176" s="67">
        <f>SUM(F177:F177)</f>
        <v>0</v>
      </c>
      <c r="G176" s="67">
        <f t="shared" si="8"/>
        <v>675973.79</v>
      </c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</row>
    <row r="177" spans="1:21" s="45" customFormat="1" ht="21" customHeight="1">
      <c r="A177" s="8"/>
      <c r="B177" s="9" t="s">
        <v>109</v>
      </c>
      <c r="C177" s="61" t="s">
        <v>38</v>
      </c>
      <c r="D177" s="68">
        <v>477425</v>
      </c>
      <c r="E177" s="69">
        <v>7551.27</v>
      </c>
      <c r="F177" s="69">
        <v>0</v>
      </c>
      <c r="G177" s="69">
        <f t="shared" si="8"/>
        <v>484976.27</v>
      </c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</row>
    <row r="178" spans="1:84" s="45" customFormat="1" ht="15.75">
      <c r="A178" s="6">
        <v>90095</v>
      </c>
      <c r="B178" s="7"/>
      <c r="C178" s="3" t="s">
        <v>52</v>
      </c>
      <c r="D178" s="72">
        <v>380065</v>
      </c>
      <c r="E178" s="67">
        <f>SUM(E179:E180)</f>
        <v>521</v>
      </c>
      <c r="F178" s="67">
        <f>SUM(F179:F180)</f>
        <v>1188.08</v>
      </c>
      <c r="G178" s="67">
        <f aca="true" t="shared" si="9" ref="G178:G184">D178+E178-F178</f>
        <v>379397.92</v>
      </c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</row>
    <row r="179" spans="1:84" s="45" customFormat="1" ht="17.25" customHeight="1">
      <c r="A179" s="7"/>
      <c r="B179" s="7">
        <v>4210</v>
      </c>
      <c r="C179" s="61" t="s">
        <v>34</v>
      </c>
      <c r="D179" s="68">
        <v>2000</v>
      </c>
      <c r="E179" s="94">
        <v>0</v>
      </c>
      <c r="F179" s="94">
        <v>1188.08</v>
      </c>
      <c r="G179" s="69">
        <f t="shared" si="9"/>
        <v>811.9200000000001</v>
      </c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  <c r="BN179" s="95"/>
      <c r="BO179" s="95"/>
      <c r="BP179" s="95"/>
      <c r="BQ179" s="95"/>
      <c r="BR179" s="95"/>
      <c r="BS179" s="95"/>
      <c r="BT179" s="95"/>
      <c r="BU179" s="95"/>
      <c r="BV179" s="95"/>
      <c r="BW179" s="95"/>
      <c r="BX179" s="95"/>
      <c r="BY179" s="95"/>
      <c r="BZ179" s="95"/>
      <c r="CA179" s="95"/>
      <c r="CB179" s="95"/>
      <c r="CC179" s="95"/>
      <c r="CD179" s="95"/>
      <c r="CE179" s="95"/>
      <c r="CF179" s="95"/>
    </row>
    <row r="180" spans="1:21" s="45" customFormat="1" ht="16.5" customHeight="1">
      <c r="A180" s="8"/>
      <c r="B180" s="9" t="s">
        <v>16</v>
      </c>
      <c r="C180" s="61" t="s">
        <v>15</v>
      </c>
      <c r="D180" s="68">
        <v>3000</v>
      </c>
      <c r="E180" s="69">
        <v>521</v>
      </c>
      <c r="F180" s="69">
        <v>0</v>
      </c>
      <c r="G180" s="69">
        <f t="shared" si="9"/>
        <v>3521</v>
      </c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</row>
    <row r="181" spans="1:84" s="45" customFormat="1" ht="24" customHeight="1">
      <c r="A181" s="6" t="s">
        <v>114</v>
      </c>
      <c r="B181" s="7"/>
      <c r="C181" s="3" t="s">
        <v>115</v>
      </c>
      <c r="D181" s="72">
        <v>498470</v>
      </c>
      <c r="E181" s="67">
        <f>E182</f>
        <v>12817.6</v>
      </c>
      <c r="F181" s="67">
        <f>F182</f>
        <v>0</v>
      </c>
      <c r="G181" s="67">
        <f t="shared" si="9"/>
        <v>511287.6</v>
      </c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</row>
    <row r="182" spans="1:84" s="45" customFormat="1" ht="31.5" customHeight="1">
      <c r="A182" s="6">
        <v>92605</v>
      </c>
      <c r="B182" s="7"/>
      <c r="C182" s="3" t="s">
        <v>116</v>
      </c>
      <c r="D182" s="72">
        <v>190070</v>
      </c>
      <c r="E182" s="67">
        <f>SUM(E183:E184)</f>
        <v>12817.6</v>
      </c>
      <c r="F182" s="67">
        <f>SUM(F183:F184)</f>
        <v>0</v>
      </c>
      <c r="G182" s="67">
        <f t="shared" si="9"/>
        <v>202887.6</v>
      </c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</row>
    <row r="183" spans="1:84" s="45" customFormat="1" ht="15.75">
      <c r="A183" s="7"/>
      <c r="B183" s="7">
        <v>4300</v>
      </c>
      <c r="C183" s="61" t="s">
        <v>15</v>
      </c>
      <c r="D183" s="68">
        <v>31470</v>
      </c>
      <c r="E183" s="94">
        <v>5517.6</v>
      </c>
      <c r="F183" s="94">
        <v>0</v>
      </c>
      <c r="G183" s="69">
        <f t="shared" si="9"/>
        <v>36987.6</v>
      </c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95"/>
      <c r="BD183" s="95"/>
      <c r="BE183" s="95"/>
      <c r="BF183" s="95"/>
      <c r="BG183" s="95"/>
      <c r="BH183" s="95"/>
      <c r="BI183" s="95"/>
      <c r="BJ183" s="95"/>
      <c r="BK183" s="95"/>
      <c r="BL183" s="95"/>
      <c r="BM183" s="95"/>
      <c r="BN183" s="95"/>
      <c r="BO183" s="95"/>
      <c r="BP183" s="95"/>
      <c r="BQ183" s="95"/>
      <c r="BR183" s="95"/>
      <c r="BS183" s="95"/>
      <c r="BT183" s="95"/>
      <c r="BU183" s="95"/>
      <c r="BV183" s="95"/>
      <c r="BW183" s="95"/>
      <c r="BX183" s="95"/>
      <c r="BY183" s="95"/>
      <c r="BZ183" s="95"/>
      <c r="CA183" s="95"/>
      <c r="CB183" s="95"/>
      <c r="CC183" s="95"/>
      <c r="CD183" s="95"/>
      <c r="CE183" s="95"/>
      <c r="CF183" s="95"/>
    </row>
    <row r="184" spans="1:21" s="45" customFormat="1" ht="30" customHeight="1">
      <c r="A184" s="8"/>
      <c r="B184" s="9" t="s">
        <v>117</v>
      </c>
      <c r="C184" s="61" t="s">
        <v>65</v>
      </c>
      <c r="D184" s="68">
        <v>0</v>
      </c>
      <c r="E184" s="69">
        <v>7300</v>
      </c>
      <c r="F184" s="69">
        <v>0</v>
      </c>
      <c r="G184" s="69">
        <f t="shared" si="9"/>
        <v>7300</v>
      </c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</row>
    <row r="185" spans="1:21" s="45" customFormat="1" ht="22.5" customHeight="1">
      <c r="A185" s="8"/>
      <c r="B185" s="9"/>
      <c r="C185" s="89" t="s">
        <v>6</v>
      </c>
      <c r="D185" s="72">
        <v>31608022.99</v>
      </c>
      <c r="E185" s="73">
        <f>E7+E22+E29+E34+E74+E123+E129+E155+E171+E17+E55+E61+E69+E181+E13+E10</f>
        <v>239216.08000000002</v>
      </c>
      <c r="F185" s="73">
        <f>F7+F22+F29+F34+F74+F123+F129+F155+F171+F17+F55+F61+F69+F181+F13+F10</f>
        <v>201357.08000000005</v>
      </c>
      <c r="G185" s="67">
        <f>D185+E185-F185</f>
        <v>31645881.99</v>
      </c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</row>
    <row r="186" spans="1:84" s="45" customFormat="1" ht="15.75">
      <c r="A186" s="31"/>
      <c r="B186" s="32"/>
      <c r="D186" s="34"/>
      <c r="E186" s="101" t="s">
        <v>14</v>
      </c>
      <c r="F186" s="101"/>
      <c r="G186" s="101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0"/>
      <c r="W186" s="10"/>
      <c r="X186" s="10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</row>
    <row r="187" spans="1:84" s="45" customFormat="1" ht="15.75">
      <c r="A187" s="31"/>
      <c r="B187" s="32"/>
      <c r="C187" s="33"/>
      <c r="D187" s="34"/>
      <c r="E187" s="27"/>
      <c r="F187" s="43"/>
      <c r="G187" s="43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0"/>
      <c r="W187" s="10"/>
      <c r="X187" s="10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</row>
    <row r="188" spans="3:7" ht="12.75">
      <c r="C188" s="11"/>
      <c r="D188" s="11"/>
      <c r="E188" s="100" t="s">
        <v>75</v>
      </c>
      <c r="F188" s="100"/>
      <c r="G188" s="100"/>
    </row>
    <row r="189" spans="3:7" ht="12.75">
      <c r="C189" s="11"/>
      <c r="D189" s="11"/>
      <c r="E189" s="11"/>
      <c r="F189" s="11"/>
      <c r="G189" s="11"/>
    </row>
    <row r="190" spans="3:7" ht="12.75">
      <c r="C190" s="11"/>
      <c r="D190" s="11"/>
      <c r="E190" s="11"/>
      <c r="F190" s="11"/>
      <c r="G190" s="11"/>
    </row>
    <row r="191" spans="3:7" ht="12.75">
      <c r="C191" s="11"/>
      <c r="D191" s="11"/>
      <c r="E191" s="11"/>
      <c r="F191" s="11"/>
      <c r="G191" s="11"/>
    </row>
    <row r="192" spans="3:7" ht="12.75">
      <c r="C192" s="11"/>
      <c r="D192" s="11"/>
      <c r="E192" s="11"/>
      <c r="F192" s="11"/>
      <c r="G192" s="11"/>
    </row>
    <row r="193" spans="3:7" ht="12.75">
      <c r="C193" s="11"/>
      <c r="D193" s="11"/>
      <c r="E193" s="65"/>
      <c r="F193" s="11"/>
      <c r="G193" s="11"/>
    </row>
    <row r="194" spans="3:7" ht="12.75">
      <c r="C194" s="11"/>
      <c r="D194" s="11"/>
      <c r="E194" s="11"/>
      <c r="F194" s="11"/>
      <c r="G194" s="11"/>
    </row>
    <row r="195" spans="3:7" ht="12.75">
      <c r="C195" s="11"/>
      <c r="D195" s="11"/>
      <c r="E195" s="11"/>
      <c r="F195" s="11"/>
      <c r="G195" s="11"/>
    </row>
    <row r="196" spans="3:7" ht="12.75">
      <c r="C196" s="11"/>
      <c r="D196" s="11"/>
      <c r="E196" s="11"/>
      <c r="F196" s="11"/>
      <c r="G196" s="11"/>
    </row>
    <row r="197" spans="3:7" ht="12.75">
      <c r="C197" s="11"/>
      <c r="D197" s="11"/>
      <c r="E197" s="11"/>
      <c r="F197" s="11"/>
      <c r="G197" s="11"/>
    </row>
    <row r="198" spans="3:7" ht="12.75">
      <c r="C198" s="11"/>
      <c r="D198" s="11"/>
      <c r="E198" s="11"/>
      <c r="F198" s="11"/>
      <c r="G198" s="11"/>
    </row>
    <row r="199" spans="3:7" ht="12.75">
      <c r="C199" s="11"/>
      <c r="D199" s="11"/>
      <c r="E199" s="11"/>
      <c r="F199" s="11"/>
      <c r="G199" s="11"/>
    </row>
    <row r="200" spans="3:7" ht="12.75">
      <c r="C200" s="11"/>
      <c r="D200" s="11"/>
      <c r="E200" s="11"/>
      <c r="F200" s="11"/>
      <c r="G200" s="11"/>
    </row>
    <row r="201" spans="3:7" ht="12.75">
      <c r="C201" s="11"/>
      <c r="D201" s="11"/>
      <c r="E201" s="11"/>
      <c r="F201" s="11"/>
      <c r="G201" s="11"/>
    </row>
    <row r="202" spans="3:7" ht="12.75">
      <c r="C202" s="11"/>
      <c r="D202" s="11"/>
      <c r="E202" s="11"/>
      <c r="F202" s="11"/>
      <c r="G202" s="11"/>
    </row>
    <row r="203" spans="3:7" ht="12.75">
      <c r="C203" s="11"/>
      <c r="D203" s="11"/>
      <c r="E203" s="11"/>
      <c r="F203" s="11"/>
      <c r="G203" s="11"/>
    </row>
    <row r="204" spans="3:7" ht="12.75">
      <c r="C204" s="11"/>
      <c r="D204" s="11"/>
      <c r="E204" s="11"/>
      <c r="F204" s="11"/>
      <c r="G204" s="11"/>
    </row>
    <row r="205" spans="3:7" ht="12.75">
      <c r="C205" s="11"/>
      <c r="D205" s="11"/>
      <c r="E205" s="11"/>
      <c r="F205" s="11"/>
      <c r="G205" s="11"/>
    </row>
    <row r="206" spans="3:7" ht="12.75">
      <c r="C206" s="11"/>
      <c r="D206" s="11"/>
      <c r="E206" s="11"/>
      <c r="F206" s="11"/>
      <c r="G206" s="11"/>
    </row>
    <row r="207" spans="3:7" ht="12.75">
      <c r="C207" s="11"/>
      <c r="D207" s="11"/>
      <c r="E207" s="11"/>
      <c r="F207" s="11"/>
      <c r="G207" s="11"/>
    </row>
    <row r="208" spans="22:84" s="11" customFormat="1" ht="12.75"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</row>
    <row r="209" spans="22:84" s="11" customFormat="1" ht="12.75"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</row>
    <row r="210" spans="22:84" s="11" customFormat="1" ht="12.75"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</row>
    <row r="211" spans="22:84" s="11" customFormat="1" ht="12.75"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</row>
    <row r="212" spans="22:84" s="11" customFormat="1" ht="12.75"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</row>
    <row r="213" spans="22:84" s="11" customFormat="1" ht="12.75"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</row>
    <row r="214" spans="22:84" s="11" customFormat="1" ht="12.75"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</row>
    <row r="215" spans="22:84" s="11" customFormat="1" ht="12.75"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</row>
    <row r="216" spans="22:84" s="11" customFormat="1" ht="12.75"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</row>
    <row r="217" spans="22:84" s="11" customFormat="1" ht="12.75"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</row>
    <row r="218" spans="22:84" s="11" customFormat="1" ht="12.75"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</row>
    <row r="219" spans="22:84" s="11" customFormat="1" ht="12.75"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</row>
    <row r="220" spans="22:84" s="11" customFormat="1" ht="12.75"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</row>
    <row r="221" spans="22:84" s="11" customFormat="1" ht="12.75"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</row>
    <row r="222" spans="22:84" s="11" customFormat="1" ht="12.75"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</row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ht="12.75">
      <c r="C267" s="11"/>
    </row>
    <row r="268" ht="12.75">
      <c r="C268" s="11"/>
    </row>
    <row r="269" ht="12.75">
      <c r="C269" s="11"/>
    </row>
    <row r="270" ht="12.75">
      <c r="C270" s="11"/>
    </row>
  </sheetData>
  <mergeCells count="8">
    <mergeCell ref="E188:G188"/>
    <mergeCell ref="E186:G186"/>
    <mergeCell ref="W6:X6"/>
    <mergeCell ref="A1:F1"/>
    <mergeCell ref="F2:G2"/>
    <mergeCell ref="W5:X5"/>
    <mergeCell ref="F3:G3"/>
    <mergeCell ref="F4:G4"/>
  </mergeCells>
  <printOptions/>
  <pageMargins left="0.7874015748031497" right="0.7874015748031497" top="0.69" bottom="0.56" header="0.5118110236220472" footer="0.34"/>
  <pageSetup horizontalDpi="600" verticalDpi="600" orientation="landscape" paperSize="9" r:id="rId1"/>
  <headerFooter alignWithMargins="0">
    <oddHeader>&amp;CStrona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F14"/>
  <sheetViews>
    <sheetView workbookViewId="0" topLeftCell="A1">
      <selection activeCell="C22" sqref="C22"/>
    </sheetView>
  </sheetViews>
  <sheetFormatPr defaultColWidth="9.00390625" defaultRowHeight="12.75"/>
  <cols>
    <col min="1" max="1" width="12.125" style="11" customWidth="1"/>
    <col min="2" max="2" width="6.75390625" style="11" customWidth="1"/>
    <col min="3" max="3" width="38.75390625" style="0" customWidth="1"/>
    <col min="4" max="4" width="14.25390625" style="0" bestFit="1" customWidth="1"/>
    <col min="5" max="5" width="15.375" style="0" customWidth="1"/>
    <col min="6" max="6" width="18.875" style="0" customWidth="1"/>
    <col min="7" max="7" width="23.00390625" style="0" customWidth="1"/>
    <col min="8" max="21" width="9.125" style="11" hidden="1" customWidth="1"/>
  </cols>
  <sheetData>
    <row r="1" spans="1:7" ht="21.75" customHeight="1">
      <c r="A1" s="103" t="s">
        <v>186</v>
      </c>
      <c r="B1" s="104"/>
      <c r="C1" s="104"/>
      <c r="D1" s="104"/>
      <c r="E1" s="104"/>
      <c r="F1" s="104"/>
      <c r="G1" s="21" t="s">
        <v>8</v>
      </c>
    </row>
    <row r="2" spans="1:7" ht="12.75">
      <c r="A2" s="23"/>
      <c r="B2" s="23"/>
      <c r="C2" s="21"/>
      <c r="D2" s="21"/>
      <c r="E2" s="21"/>
      <c r="F2" s="105" t="s">
        <v>69</v>
      </c>
      <c r="G2" s="105"/>
    </row>
    <row r="3" spans="1:7" ht="12.75">
      <c r="A3" s="40"/>
      <c r="B3" s="40"/>
      <c r="C3" s="22"/>
      <c r="D3" s="22"/>
      <c r="E3" s="22"/>
      <c r="F3" s="102" t="s">
        <v>11</v>
      </c>
      <c r="G3" s="102"/>
    </row>
    <row r="4" spans="1:7" ht="12.75">
      <c r="A4" s="40"/>
      <c r="B4" s="40"/>
      <c r="C4" s="22"/>
      <c r="D4" s="22"/>
      <c r="E4" s="22"/>
      <c r="F4" s="107" t="s">
        <v>187</v>
      </c>
      <c r="G4" s="107"/>
    </row>
    <row r="5" spans="1:24" ht="25.5" customHeight="1">
      <c r="A5" s="24" t="s">
        <v>0</v>
      </c>
      <c r="B5" s="24" t="s">
        <v>7</v>
      </c>
      <c r="C5" s="38" t="s">
        <v>1</v>
      </c>
      <c r="D5" s="25" t="s">
        <v>2</v>
      </c>
      <c r="E5" s="24" t="s">
        <v>3</v>
      </c>
      <c r="F5" s="29" t="s">
        <v>4</v>
      </c>
      <c r="G5" s="36" t="s">
        <v>10</v>
      </c>
      <c r="V5" s="5"/>
      <c r="W5" s="106"/>
      <c r="X5" s="106"/>
    </row>
    <row r="6" spans="1:24" ht="13.5" customHeight="1">
      <c r="A6" s="26">
        <v>1</v>
      </c>
      <c r="B6" s="26">
        <v>2</v>
      </c>
      <c r="C6" s="39">
        <v>3</v>
      </c>
      <c r="D6" s="26">
        <v>4</v>
      </c>
      <c r="E6" s="26">
        <v>5</v>
      </c>
      <c r="F6" s="26">
        <v>6</v>
      </c>
      <c r="G6" s="37">
        <v>7</v>
      </c>
      <c r="W6" s="102"/>
      <c r="X6" s="102"/>
    </row>
    <row r="7" spans="1:84" s="4" customFormat="1" ht="24" customHeight="1">
      <c r="A7" s="64" t="s">
        <v>25</v>
      </c>
      <c r="B7" s="7"/>
      <c r="C7" s="3" t="s">
        <v>26</v>
      </c>
      <c r="D7" s="66">
        <v>5719952</v>
      </c>
      <c r="E7" s="67">
        <f>E8</f>
        <v>3500</v>
      </c>
      <c r="F7" s="67">
        <f>F8</f>
        <v>0</v>
      </c>
      <c r="G7" s="67">
        <f>D7+E7-F7</f>
        <v>5723452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</row>
    <row r="8" spans="1:84" s="10" customFormat="1" ht="63">
      <c r="A8" s="8" t="s">
        <v>59</v>
      </c>
      <c r="B8" s="9"/>
      <c r="C8" s="3" t="s">
        <v>183</v>
      </c>
      <c r="D8" s="66">
        <v>5141600</v>
      </c>
      <c r="E8" s="67">
        <f>SUM(E9:E9)</f>
        <v>3500</v>
      </c>
      <c r="F8" s="67">
        <f>SUM(F9:F9)</f>
        <v>0</v>
      </c>
      <c r="G8" s="67">
        <f>D8+E8-F8</f>
        <v>5145100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</row>
    <row r="9" spans="1:84" s="10" customFormat="1" ht="78.75">
      <c r="A9" s="8"/>
      <c r="B9" s="85" t="s">
        <v>181</v>
      </c>
      <c r="C9" s="77" t="s">
        <v>182</v>
      </c>
      <c r="D9" s="68">
        <v>5141600</v>
      </c>
      <c r="E9" s="69">
        <v>3500</v>
      </c>
      <c r="F9" s="69">
        <v>0</v>
      </c>
      <c r="G9" s="69">
        <f>D9+E9-F9</f>
        <v>5145100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</row>
    <row r="10" spans="1:21" s="45" customFormat="1" ht="17.25" customHeight="1">
      <c r="A10" s="8"/>
      <c r="B10" s="9"/>
      <c r="C10" s="89" t="s">
        <v>68</v>
      </c>
      <c r="D10" s="72">
        <v>6027576</v>
      </c>
      <c r="E10" s="73">
        <f>E7</f>
        <v>3500</v>
      </c>
      <c r="F10" s="73">
        <f>F7</f>
        <v>0</v>
      </c>
      <c r="G10" s="67">
        <f>D10+E10-F10</f>
        <v>6031076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</row>
    <row r="11" spans="1:84" s="45" customFormat="1" ht="15.75">
      <c r="A11" s="31"/>
      <c r="B11" s="32"/>
      <c r="D11" s="34"/>
      <c r="E11" s="101" t="s">
        <v>14</v>
      </c>
      <c r="F11" s="101"/>
      <c r="G11" s="101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0"/>
      <c r="W11" s="10"/>
      <c r="X11" s="10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</row>
    <row r="12" spans="3:7" ht="12.75">
      <c r="C12" s="11"/>
      <c r="D12" s="11"/>
      <c r="E12" s="100"/>
      <c r="F12" s="100"/>
      <c r="G12" s="100"/>
    </row>
    <row r="13" spans="3:7" ht="12.75">
      <c r="C13" s="11"/>
      <c r="D13" s="11"/>
      <c r="E13" s="100" t="s">
        <v>75</v>
      </c>
      <c r="F13" s="100"/>
      <c r="G13" s="100"/>
    </row>
    <row r="14" ht="12.75">
      <c r="C14" s="11"/>
    </row>
  </sheetData>
  <mergeCells count="9">
    <mergeCell ref="A1:F1"/>
    <mergeCell ref="F2:G2"/>
    <mergeCell ref="F3:G3"/>
    <mergeCell ref="F4:G4"/>
    <mergeCell ref="E13:G13"/>
    <mergeCell ref="W5:X5"/>
    <mergeCell ref="W6:X6"/>
    <mergeCell ref="E11:G11"/>
    <mergeCell ref="E12:G1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&amp;CStrona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F25"/>
  <sheetViews>
    <sheetView workbookViewId="0" topLeftCell="A7">
      <selection activeCell="D14" sqref="D14"/>
    </sheetView>
  </sheetViews>
  <sheetFormatPr defaultColWidth="9.00390625" defaultRowHeight="12.75"/>
  <cols>
    <col min="1" max="1" width="12.125" style="11" customWidth="1"/>
    <col min="2" max="2" width="6.75390625" style="11" customWidth="1"/>
    <col min="3" max="3" width="38.75390625" style="0" customWidth="1"/>
    <col min="4" max="4" width="14.25390625" style="0" bestFit="1" customWidth="1"/>
    <col min="5" max="5" width="15.375" style="0" customWidth="1"/>
    <col min="6" max="6" width="18.875" style="0" customWidth="1"/>
    <col min="7" max="7" width="23.00390625" style="0" customWidth="1"/>
    <col min="8" max="21" width="9.125" style="11" hidden="1" customWidth="1"/>
  </cols>
  <sheetData>
    <row r="1" spans="1:7" ht="21.75" customHeight="1">
      <c r="A1" s="103" t="s">
        <v>70</v>
      </c>
      <c r="B1" s="104"/>
      <c r="C1" s="104"/>
      <c r="D1" s="104"/>
      <c r="E1" s="104"/>
      <c r="F1" s="104"/>
      <c r="G1" s="21" t="s">
        <v>8</v>
      </c>
    </row>
    <row r="2" spans="1:7" ht="12.75">
      <c r="A2" s="23"/>
      <c r="B2" s="23"/>
      <c r="C2" s="21"/>
      <c r="D2" s="21"/>
      <c r="E2" s="21"/>
      <c r="F2" s="105" t="s">
        <v>69</v>
      </c>
      <c r="G2" s="105"/>
    </row>
    <row r="3" spans="1:7" ht="12.75">
      <c r="A3" s="40"/>
      <c r="B3" s="40"/>
      <c r="C3" s="22"/>
      <c r="D3" s="22"/>
      <c r="E3" s="22"/>
      <c r="F3" s="102" t="s">
        <v>11</v>
      </c>
      <c r="G3" s="102"/>
    </row>
    <row r="4" spans="1:7" ht="15.75" customHeight="1">
      <c r="A4" s="40"/>
      <c r="B4" s="40"/>
      <c r="C4" s="22"/>
      <c r="D4" s="22"/>
      <c r="E4" s="22"/>
      <c r="F4" s="107" t="s">
        <v>187</v>
      </c>
      <c r="G4" s="107"/>
    </row>
    <row r="5" spans="1:24" ht="25.5" customHeight="1">
      <c r="A5" s="24" t="s">
        <v>0</v>
      </c>
      <c r="B5" s="24" t="s">
        <v>7</v>
      </c>
      <c r="C5" s="38" t="s">
        <v>1</v>
      </c>
      <c r="D5" s="25" t="s">
        <v>2</v>
      </c>
      <c r="E5" s="24" t="s">
        <v>3</v>
      </c>
      <c r="F5" s="29" t="s">
        <v>4</v>
      </c>
      <c r="G5" s="36" t="s">
        <v>10</v>
      </c>
      <c r="V5" s="5"/>
      <c r="W5" s="106"/>
      <c r="X5" s="106"/>
    </row>
    <row r="6" spans="1:24" ht="13.5" customHeight="1">
      <c r="A6" s="26">
        <v>1</v>
      </c>
      <c r="B6" s="26">
        <v>2</v>
      </c>
      <c r="C6" s="39">
        <v>3</v>
      </c>
      <c r="D6" s="26">
        <v>4</v>
      </c>
      <c r="E6" s="26">
        <v>5</v>
      </c>
      <c r="F6" s="26">
        <v>6</v>
      </c>
      <c r="G6" s="37">
        <v>7</v>
      </c>
      <c r="W6" s="102"/>
      <c r="X6" s="102"/>
    </row>
    <row r="7" spans="1:84" s="4" customFormat="1" ht="71.25" customHeight="1">
      <c r="A7" s="6" t="s">
        <v>93</v>
      </c>
      <c r="B7" s="7"/>
      <c r="C7" s="3" t="s">
        <v>94</v>
      </c>
      <c r="D7" s="70">
        <v>32424</v>
      </c>
      <c r="E7" s="67">
        <f>E8</f>
        <v>3830.8900000000003</v>
      </c>
      <c r="F7" s="67">
        <f>F8</f>
        <v>3830.89</v>
      </c>
      <c r="G7" s="67">
        <f aca="true" t="shared" si="0" ref="G7:G20">D7+E7-F7</f>
        <v>32424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</row>
    <row r="8" spans="1:84" s="83" customFormat="1" ht="78.75">
      <c r="A8" s="78" t="s">
        <v>95</v>
      </c>
      <c r="B8" s="79"/>
      <c r="C8" s="86" t="s">
        <v>96</v>
      </c>
      <c r="D8" s="80">
        <v>29114</v>
      </c>
      <c r="E8" s="81">
        <f>SUM(E9:E12)</f>
        <v>3830.8900000000003</v>
      </c>
      <c r="F8" s="81">
        <f>SUM(F9:F12)</f>
        <v>3830.89</v>
      </c>
      <c r="G8" s="81">
        <f t="shared" si="0"/>
        <v>29114</v>
      </c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</row>
    <row r="9" spans="1:84" s="45" customFormat="1" ht="15.75">
      <c r="A9" s="28"/>
      <c r="B9" s="28" t="s">
        <v>63</v>
      </c>
      <c r="C9" s="61" t="s">
        <v>22</v>
      </c>
      <c r="D9" s="68">
        <v>6328.4</v>
      </c>
      <c r="E9" s="69">
        <v>0</v>
      </c>
      <c r="F9" s="69">
        <v>2360.04</v>
      </c>
      <c r="G9" s="69">
        <f t="shared" si="0"/>
        <v>3968.3599999999997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</row>
    <row r="10" spans="1:84" s="45" customFormat="1" ht="17.25" customHeight="1">
      <c r="A10" s="28"/>
      <c r="B10" s="28" t="s">
        <v>82</v>
      </c>
      <c r="C10" s="61" t="s">
        <v>34</v>
      </c>
      <c r="D10" s="68">
        <v>2890</v>
      </c>
      <c r="E10" s="69">
        <v>3590.78</v>
      </c>
      <c r="F10" s="69">
        <v>0</v>
      </c>
      <c r="G10" s="69">
        <f t="shared" si="0"/>
        <v>6480.780000000001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</row>
    <row r="11" spans="1:84" s="45" customFormat="1" ht="15.75">
      <c r="A11" s="28"/>
      <c r="B11" s="28" t="s">
        <v>16</v>
      </c>
      <c r="C11" s="61" t="s">
        <v>15</v>
      </c>
      <c r="D11" s="68">
        <v>3595</v>
      </c>
      <c r="E11" s="69">
        <v>0</v>
      </c>
      <c r="F11" s="69">
        <v>1470.85</v>
      </c>
      <c r="G11" s="69">
        <f t="shared" si="0"/>
        <v>2124.15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</row>
    <row r="12" spans="1:84" s="59" customFormat="1" ht="15.75">
      <c r="A12" s="92"/>
      <c r="B12" s="92">
        <v>4410</v>
      </c>
      <c r="C12" s="61" t="s">
        <v>35</v>
      </c>
      <c r="D12" s="75">
        <v>2500</v>
      </c>
      <c r="E12" s="69">
        <v>240.11</v>
      </c>
      <c r="F12" s="69">
        <v>0</v>
      </c>
      <c r="G12" s="69">
        <f t="shared" si="0"/>
        <v>2740.11</v>
      </c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</row>
    <row r="13" spans="1:21" s="4" customFormat="1" ht="29.25" customHeight="1">
      <c r="A13" s="6" t="s">
        <v>25</v>
      </c>
      <c r="B13" s="7"/>
      <c r="C13" s="3" t="s">
        <v>26</v>
      </c>
      <c r="D13" s="70">
        <v>5719952</v>
      </c>
      <c r="E13" s="71">
        <f>E14</f>
        <v>7420.66</v>
      </c>
      <c r="F13" s="71">
        <f>F14</f>
        <v>3920.66</v>
      </c>
      <c r="G13" s="67">
        <f t="shared" si="0"/>
        <v>5723452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s="59" customFormat="1" ht="63">
      <c r="A14" s="8" t="s">
        <v>59</v>
      </c>
      <c r="B14" s="9"/>
      <c r="C14" s="3" t="s">
        <v>71</v>
      </c>
      <c r="D14" s="74">
        <v>5141600</v>
      </c>
      <c r="E14" s="67">
        <f>SUM(E15:E20)</f>
        <v>7420.66</v>
      </c>
      <c r="F14" s="67">
        <f>SUM(F15:F20)</f>
        <v>3920.66</v>
      </c>
      <c r="G14" s="67">
        <f t="shared" si="0"/>
        <v>5145100</v>
      </c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</row>
    <row r="15" spans="1:21" s="59" customFormat="1" ht="15.75">
      <c r="A15" s="28"/>
      <c r="B15" s="28" t="s">
        <v>167</v>
      </c>
      <c r="C15" s="77" t="s">
        <v>56</v>
      </c>
      <c r="D15" s="75">
        <v>4991658</v>
      </c>
      <c r="E15" s="69">
        <v>3637</v>
      </c>
      <c r="F15" s="69">
        <v>0</v>
      </c>
      <c r="G15" s="69">
        <f t="shared" si="0"/>
        <v>4995295</v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</row>
    <row r="16" spans="1:21" s="59" customFormat="1" ht="15.75">
      <c r="A16" s="28"/>
      <c r="B16" s="28" t="s">
        <v>168</v>
      </c>
      <c r="C16" s="61" t="s">
        <v>42</v>
      </c>
      <c r="D16" s="75">
        <v>81800</v>
      </c>
      <c r="E16" s="69">
        <v>3783.66</v>
      </c>
      <c r="F16" s="69">
        <v>0</v>
      </c>
      <c r="G16" s="69">
        <f t="shared" si="0"/>
        <v>85583.66</v>
      </c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</row>
    <row r="17" spans="1:21" s="59" customFormat="1" ht="15.75">
      <c r="A17" s="28"/>
      <c r="B17" s="28" t="s">
        <v>63</v>
      </c>
      <c r="C17" s="77" t="s">
        <v>22</v>
      </c>
      <c r="D17" s="75">
        <v>5700</v>
      </c>
      <c r="E17" s="69">
        <v>0</v>
      </c>
      <c r="F17" s="69">
        <v>278.91</v>
      </c>
      <c r="G17" s="69">
        <f t="shared" si="0"/>
        <v>5421.09</v>
      </c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</row>
    <row r="18" spans="1:21" s="59" customFormat="1" ht="15.75">
      <c r="A18" s="28"/>
      <c r="B18" s="7">
        <v>4210</v>
      </c>
      <c r="C18" s="61" t="s">
        <v>34</v>
      </c>
      <c r="D18" s="75">
        <v>14300</v>
      </c>
      <c r="E18" s="69">
        <v>0</v>
      </c>
      <c r="F18" s="69">
        <v>3143.97</v>
      </c>
      <c r="G18" s="69">
        <f t="shared" si="0"/>
        <v>11156.03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</row>
    <row r="19" spans="1:21" s="59" customFormat="1" ht="15.75">
      <c r="A19" s="28"/>
      <c r="B19" s="7">
        <v>4300</v>
      </c>
      <c r="C19" s="61" t="s">
        <v>15</v>
      </c>
      <c r="D19" s="75">
        <v>24385</v>
      </c>
      <c r="E19" s="69">
        <v>0</v>
      </c>
      <c r="F19" s="69">
        <v>241.34</v>
      </c>
      <c r="G19" s="69">
        <f t="shared" si="0"/>
        <v>24143.66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</row>
    <row r="20" spans="1:21" s="59" customFormat="1" ht="15.75">
      <c r="A20" s="92"/>
      <c r="B20" s="92">
        <v>4410</v>
      </c>
      <c r="C20" s="61" t="s">
        <v>35</v>
      </c>
      <c r="D20" s="75">
        <v>1500</v>
      </c>
      <c r="E20" s="76">
        <v>0</v>
      </c>
      <c r="F20" s="76">
        <v>256.44</v>
      </c>
      <c r="G20" s="69">
        <f t="shared" si="0"/>
        <v>1243.56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</row>
    <row r="21" spans="1:21" s="45" customFormat="1" ht="17.25" customHeight="1">
      <c r="A21" s="8"/>
      <c r="B21" s="9"/>
      <c r="C21" s="89" t="s">
        <v>68</v>
      </c>
      <c r="D21" s="72">
        <v>6027576</v>
      </c>
      <c r="E21" s="73">
        <f>E7+E13</f>
        <v>11251.55</v>
      </c>
      <c r="F21" s="73">
        <f>F7+F13</f>
        <v>7751.549999999999</v>
      </c>
      <c r="G21" s="67">
        <f>D21+E21-F21</f>
        <v>6031076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</row>
    <row r="22" spans="1:84" s="45" customFormat="1" ht="15.75">
      <c r="A22" s="31"/>
      <c r="B22" s="32"/>
      <c r="D22" s="34"/>
      <c r="E22" s="101" t="s">
        <v>14</v>
      </c>
      <c r="F22" s="101"/>
      <c r="G22" s="101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0"/>
      <c r="W22" s="10"/>
      <c r="X22" s="10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</row>
    <row r="23" spans="3:7" ht="12.75">
      <c r="C23" s="11"/>
      <c r="D23" s="11"/>
      <c r="E23" s="100"/>
      <c r="F23" s="100"/>
      <c r="G23" s="100"/>
    </row>
    <row r="24" spans="3:7" ht="12.75">
      <c r="C24" s="11"/>
      <c r="D24" s="11"/>
      <c r="E24" s="100" t="s">
        <v>75</v>
      </c>
      <c r="F24" s="100"/>
      <c r="G24" s="100"/>
    </row>
    <row r="25" ht="12.75">
      <c r="C25" s="11"/>
    </row>
  </sheetData>
  <mergeCells count="9">
    <mergeCell ref="A1:F1"/>
    <mergeCell ref="F2:G2"/>
    <mergeCell ref="F3:G3"/>
    <mergeCell ref="F4:G4"/>
    <mergeCell ref="E23:G23"/>
    <mergeCell ref="E24:G24"/>
    <mergeCell ref="E22:G22"/>
    <mergeCell ref="W5:X5"/>
    <mergeCell ref="W6:X6"/>
  </mergeCells>
  <printOptions/>
  <pageMargins left="0.75" right="0.75" top="0.81" bottom="0.81" header="0.5" footer="0.43"/>
  <pageSetup horizontalDpi="600" verticalDpi="600" orientation="landscape" paperSize="9" r:id="rId1"/>
  <headerFooter alignWithMargins="0">
    <oddHeader>&amp;CStrona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Miejski</dc:creator>
  <cp:keywords/>
  <dc:description/>
  <cp:lastModifiedBy>URZĄD MIEJSKI w Sępólnie Kajeńskim-Ewa Marzec</cp:lastModifiedBy>
  <cp:lastPrinted>2007-01-04T13:24:41Z</cp:lastPrinted>
  <dcterms:created xsi:type="dcterms:W3CDTF">2000-11-16T08:27:55Z</dcterms:created>
  <dcterms:modified xsi:type="dcterms:W3CDTF">2007-01-04T14:31:49Z</dcterms:modified>
  <cp:category/>
  <cp:version/>
  <cp:contentType/>
  <cp:contentStatus/>
</cp:coreProperties>
</file>