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'Wydatki'!$A$1:$G$81</definedName>
  </definedNames>
  <calcPr fullCalcOnLoad="1"/>
</workbook>
</file>

<file path=xl/sharedStrings.xml><?xml version="1.0" encoding="utf-8"?>
<sst xmlns="http://schemas.openxmlformats.org/spreadsheetml/2006/main" count="167" uniqueCount="97">
  <si>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</si>
  <si>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</si>
  <si>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</si>
  <si>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</si>
  <si>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</si>
  <si>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</si>
  <si>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</si>
  <si>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</si>
  <si>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</si>
  <si>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</si>
  <si>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</si>
  <si>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</si>
  <si>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</si>
  <si>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DZIAŁ 801</t>
  </si>
  <si>
    <t>OŚWIATA I WYCHOWANIE</t>
  </si>
  <si>
    <t>DZIAŁ 854</t>
  </si>
  <si>
    <t>EDUKACYJNA OPIEKA WYCHOWAWCZA</t>
  </si>
  <si>
    <t xml:space="preserve">Zmiany w planie dochodów budżetowych na 2005 rok </t>
  </si>
  <si>
    <t>Zmiany w planie wydatków  budżetowych na 2005 rok.</t>
  </si>
  <si>
    <t>do UCHWAŁY RM w Sępólnie Krajeńskim</t>
  </si>
  <si>
    <t>Załącznik Nr 1</t>
  </si>
  <si>
    <t>do UCHWAŁY  RM  w Sępólnie Kraj.</t>
  </si>
  <si>
    <t>Dotacje celowe otrzymane z budżetu państwa na realizację wlsnych zadań bieżących gmin (związków gmin)</t>
  </si>
  <si>
    <t>80104</t>
  </si>
  <si>
    <t>Przedszkola</t>
  </si>
  <si>
    <t>85214</t>
  </si>
  <si>
    <t>Zasiłki i pomoc w naturze oraz składki na ubezpieczenie społeczne</t>
  </si>
  <si>
    <t>2030</t>
  </si>
  <si>
    <t>Przewodniczący Rady Miejskiej</t>
  </si>
  <si>
    <t>Edward Stachowicz</t>
  </si>
  <si>
    <t>4210</t>
  </si>
  <si>
    <t>3110</t>
  </si>
  <si>
    <t>Świadczenia społeczne</t>
  </si>
  <si>
    <t>4040</t>
  </si>
  <si>
    <t>Dodatkowe wynagrodzenie roczne</t>
  </si>
  <si>
    <t>80101</t>
  </si>
  <si>
    <t>Szkoły podstawowe</t>
  </si>
  <si>
    <t>Zakup materiałów i wyposażenia</t>
  </si>
  <si>
    <t>Zakup usług pozostałych</t>
  </si>
  <si>
    <t>4300</t>
  </si>
  <si>
    <t>4260</t>
  </si>
  <si>
    <t>Zakup energii</t>
  </si>
  <si>
    <t>DZIAŁ 756</t>
  </si>
  <si>
    <t>75618</t>
  </si>
  <si>
    <t>0410</t>
  </si>
  <si>
    <t>Wpływy z opłaty skarbowej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</si>
  <si>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</si>
  <si>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</si>
  <si>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DZIAŁ 921</t>
  </si>
  <si>
    <t>KULTURA I OCHRONA DZIEDZICTWA NARODOWEGO</t>
  </si>
  <si>
    <t>92109</t>
  </si>
  <si>
    <t>Domy i ośrodki kultury, świetlice i kluby</t>
  </si>
  <si>
    <t>DZIAŁ 750</t>
  </si>
  <si>
    <t>ADMINISTRACJA PUBLICZNA</t>
  </si>
  <si>
    <t>75023</t>
  </si>
  <si>
    <t>3020</t>
  </si>
  <si>
    <t>Nagrody i wyd. osob. nie zal. do wynagr.</t>
  </si>
  <si>
    <t>4010</t>
  </si>
  <si>
    <t>4110</t>
  </si>
  <si>
    <t>4120</t>
  </si>
  <si>
    <t>Składki na Fundusz Pracy</t>
  </si>
  <si>
    <t>4440</t>
  </si>
  <si>
    <t>Odpis na zakł. fund. świad. socjalnych</t>
  </si>
  <si>
    <t>DZIAŁ 758</t>
  </si>
  <si>
    <t>RÓŻNE ROZLICZENIA</t>
  </si>
  <si>
    <t>75818</t>
  </si>
  <si>
    <t>Rezerwy ogólne i celowe</t>
  </si>
  <si>
    <t>4810</t>
  </si>
  <si>
    <t xml:space="preserve">Rezerwy </t>
  </si>
  <si>
    <t>Różne opłaty i składki</t>
  </si>
  <si>
    <t>80103</t>
  </si>
  <si>
    <t>4240</t>
  </si>
  <si>
    <t>Zakup pomocy nauk.dyd. i książek</t>
  </si>
  <si>
    <t>85212</t>
  </si>
  <si>
    <t>Świadczenia rodzinne</t>
  </si>
  <si>
    <t>85220</t>
  </si>
  <si>
    <t>2820</t>
  </si>
  <si>
    <t>Dotacja celowa z budżetu na finansowanie lub dofinansowanie zadań zleconych do realizacji stowarzyszeniom</t>
  </si>
  <si>
    <t>Kolonie i obozy oraz inne formy wypoczynku dzieci i młodzieży szkolnej, a także szkolenia młodzieży</t>
  </si>
  <si>
    <t>KULTURA I OCHRONA DZIEDZICTWA  NARODOWEGO</t>
  </si>
  <si>
    <t>DZIAŁ 926</t>
  </si>
  <si>
    <t>KULTURA FIZYCZNA I SPORT</t>
  </si>
  <si>
    <t>92605</t>
  </si>
  <si>
    <t>Wynagrodzenie osobowe pracowników</t>
  </si>
  <si>
    <t>Dotacja podmiotowa z budżetu dla samamorządowej  instytucji  kultury</t>
  </si>
  <si>
    <t>Składki na ubezpieczenie społeczne</t>
  </si>
  <si>
    <t>Oddziały przedszkolne w szkołach podstawowych</t>
  </si>
  <si>
    <t>Zasiłki i pomoc w naturze oraz składki na ubezpieczenie emerytalne i rentowe</t>
  </si>
  <si>
    <t>2330</t>
  </si>
  <si>
    <t>Dotacja celowa otrzymana od samorządu województwa na zadania bieżące realizowane na podstawie porozumień(umów) między jednostkami samorządu terytorialnego</t>
  </si>
  <si>
    <t>Urzędy gmin(miast i miast na prawach powiatu)</t>
  </si>
  <si>
    <t>Zadania w zakresu  kultury fizycznej i sportu</t>
  </si>
  <si>
    <t>Jednostki specjalistycznego poradnictwa, mieszkania chronione i ośrodki interwencji kryzysowej</t>
  </si>
  <si>
    <t>Domy i ośrodki  kultury, świetlice i kluby</t>
  </si>
  <si>
    <t>Zakup pomocy naukowych, dydaktycznych i książek</t>
  </si>
  <si>
    <t>Nr XXXII/273/05 z dnia 23 czerwca 2005 roku</t>
  </si>
  <si>
    <t>Nr XXXII/273/05 z dnia 23 czerwca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</si>
</sst>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15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1" xfId="15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3" fontId="4" fillId="0" borderId="1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/>
    </xf>
    <xf numFmtId="3" fontId="5" fillId="0" borderId="3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7"/>
  <sheetViews>
    <sheetView zoomScale="75" zoomScaleNormal="75" zoomScaleSheetLayoutView="50" workbookViewId="0" topLeftCell="A1">
      <selection activeCell="E5" sqref="E5"/>
    </sheetView>
  </sheetViews>
  <sheetFormatPr defaultColWidth="9.00390625" defaultRowHeight="12.75"/>
  <cols>
    <col min="1" max="1" width="15.75390625" style="19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9" customWidth="1"/>
  </cols>
  <sheetData>
    <row r="1" spans="1:7" s="22" customFormat="1" ht="26.25">
      <c r="A1" s="104" t="s">
        <v>17</v>
      </c>
      <c r="B1" s="105"/>
      <c r="C1" s="105"/>
      <c r="D1" s="105"/>
      <c r="E1" s="105"/>
      <c r="F1" s="105"/>
      <c r="G1" s="21"/>
    </row>
    <row r="2" spans="1:7" s="22" customFormat="1" ht="20.25" customHeight="1">
      <c r="A2" s="55"/>
      <c r="B2" s="56"/>
      <c r="C2" s="56"/>
      <c r="D2" s="56"/>
      <c r="E2" s="102" t="s">
        <v>20</v>
      </c>
      <c r="F2" s="102"/>
      <c r="G2" s="102"/>
    </row>
    <row r="3" spans="1:7" s="22" customFormat="1" ht="17.25" customHeight="1">
      <c r="A3" s="55"/>
      <c r="B3" s="56"/>
      <c r="C3" s="56"/>
      <c r="D3" s="56"/>
      <c r="E3" s="102" t="s">
        <v>21</v>
      </c>
      <c r="F3" s="102"/>
      <c r="G3" s="102"/>
    </row>
    <row r="4" spans="1:7" s="22" customFormat="1" ht="16.5" customHeight="1">
      <c r="A4" s="61"/>
      <c r="B4" s="62"/>
      <c r="C4" s="62"/>
      <c r="D4" s="62"/>
      <c r="E4" s="103" t="s">
        <v>96</v>
      </c>
      <c r="F4" s="103"/>
      <c r="G4" s="103"/>
    </row>
    <row r="5" spans="1:7" s="24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5" customFormat="1" ht="15.75">
      <c r="A6" s="91">
        <v>1</v>
      </c>
      <c r="B6" s="92">
        <v>2</v>
      </c>
      <c r="C6" s="93">
        <v>3</v>
      </c>
      <c r="D6" s="93">
        <v>4</v>
      </c>
      <c r="E6" s="93">
        <v>5</v>
      </c>
      <c r="F6" s="94">
        <v>6</v>
      </c>
      <c r="G6" s="91">
        <v>7</v>
      </c>
    </row>
    <row r="7" spans="1:7" s="26" customFormat="1" ht="80.25" customHeight="1">
      <c r="A7" s="8" t="s">
        <v>42</v>
      </c>
      <c r="B7" s="9"/>
      <c r="C7" s="5" t="s">
        <v>46</v>
      </c>
      <c r="D7" s="10">
        <v>8780447</v>
      </c>
      <c r="E7" s="11">
        <f>E8</f>
        <v>30000</v>
      </c>
      <c r="F7" s="11">
        <f>F8</f>
        <v>0</v>
      </c>
      <c r="G7" s="3">
        <f>D7+E7-F7</f>
        <v>8810447</v>
      </c>
    </row>
    <row r="8" spans="1:84" s="15" customFormat="1" ht="37.5" customHeight="1">
      <c r="A8" s="12" t="s">
        <v>43</v>
      </c>
      <c r="B8" s="95"/>
      <c r="C8" s="96" t="s">
        <v>47</v>
      </c>
      <c r="D8" s="18">
        <v>635000</v>
      </c>
      <c r="E8" s="3">
        <f>E9</f>
        <v>30000</v>
      </c>
      <c r="F8" s="3">
        <f>F9</f>
        <v>0</v>
      </c>
      <c r="G8" s="3">
        <f>D8+E8-F8</f>
        <v>665000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60" customFormat="1" ht="21.75" customHeight="1">
      <c r="A9" s="38"/>
      <c r="B9" s="97" t="s">
        <v>44</v>
      </c>
      <c r="C9" s="98" t="s">
        <v>45</v>
      </c>
      <c r="D9" s="39">
        <v>440000</v>
      </c>
      <c r="E9" s="20">
        <v>30000</v>
      </c>
      <c r="F9" s="20">
        <v>0</v>
      </c>
      <c r="G9" s="20">
        <f>D9+E9-F9</f>
        <v>470000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.75">
      <c r="A10" s="38"/>
      <c r="B10" s="97"/>
      <c r="C10" s="98"/>
      <c r="D10" s="39"/>
      <c r="E10" s="20"/>
      <c r="F10" s="20"/>
      <c r="G10" s="20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" customFormat="1" ht="29.25" customHeight="1">
      <c r="A11" s="8" t="s">
        <v>13</v>
      </c>
      <c r="B11" s="9"/>
      <c r="C11" s="5" t="s">
        <v>14</v>
      </c>
      <c r="D11" s="10">
        <v>352441</v>
      </c>
      <c r="E11" s="11">
        <f>E12</f>
        <v>6714</v>
      </c>
      <c r="F11" s="11">
        <f>F12</f>
        <v>0</v>
      </c>
      <c r="G11" s="3">
        <f>D11+E11-F11</f>
        <v>359155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</row>
    <row r="12" spans="1:84" s="15" customFormat="1" ht="19.5" customHeight="1">
      <c r="A12" s="12" t="s">
        <v>35</v>
      </c>
      <c r="B12" s="13"/>
      <c r="C12" s="96" t="s">
        <v>36</v>
      </c>
      <c r="D12" s="18">
        <v>134941</v>
      </c>
      <c r="E12" s="3">
        <f>E13</f>
        <v>6714</v>
      </c>
      <c r="F12" s="3">
        <f>F13</f>
        <v>0</v>
      </c>
      <c r="G12" s="3">
        <f>D12+E12-F12</f>
        <v>141655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s="15" customFormat="1" ht="42.75" customHeight="1">
      <c r="A13" s="12"/>
      <c r="B13" s="95" t="s">
        <v>27</v>
      </c>
      <c r="C13" s="14" t="s">
        <v>22</v>
      </c>
      <c r="D13" s="16">
        <v>0</v>
      </c>
      <c r="E13" s="4">
        <v>6714</v>
      </c>
      <c r="F13" s="17">
        <v>0</v>
      </c>
      <c r="G13" s="20">
        <f>D13+E13-F13</f>
        <v>6714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84" s="60" customFormat="1" ht="15.75">
      <c r="A14" s="38"/>
      <c r="B14" s="97"/>
      <c r="C14" s="98"/>
      <c r="D14" s="39"/>
      <c r="E14" s="20"/>
      <c r="F14" s="20"/>
      <c r="G14" s="2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" customFormat="1" ht="30" customHeight="1">
      <c r="A15" s="8" t="s">
        <v>8</v>
      </c>
      <c r="B15" s="9"/>
      <c r="C15" s="5" t="s">
        <v>9</v>
      </c>
      <c r="D15" s="10">
        <v>4325330</v>
      </c>
      <c r="E15" s="11">
        <f>E16</f>
        <v>100500</v>
      </c>
      <c r="F15" s="11">
        <f>F16</f>
        <v>0</v>
      </c>
      <c r="G15" s="3">
        <f>D15+E15-F15</f>
        <v>4425830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</row>
    <row r="16" spans="1:84" s="15" customFormat="1" ht="38.25" customHeight="1">
      <c r="A16" s="12" t="s">
        <v>25</v>
      </c>
      <c r="B16" s="13"/>
      <c r="C16" s="96" t="s">
        <v>26</v>
      </c>
      <c r="D16" s="18">
        <v>514800</v>
      </c>
      <c r="E16" s="3">
        <f>E17</f>
        <v>100500</v>
      </c>
      <c r="F16" s="3">
        <f>F17</f>
        <v>0</v>
      </c>
      <c r="G16" s="3">
        <f aca="true" t="shared" si="0" ref="G16:G25">D16+E16-F16</f>
        <v>615300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1:84" s="15" customFormat="1" ht="45.75" customHeight="1">
      <c r="A17" s="12"/>
      <c r="B17" s="13" t="s">
        <v>27</v>
      </c>
      <c r="C17" s="14" t="s">
        <v>22</v>
      </c>
      <c r="D17" s="16">
        <v>366800</v>
      </c>
      <c r="E17" s="4">
        <v>100500</v>
      </c>
      <c r="F17" s="17">
        <v>0</v>
      </c>
      <c r="G17" s="20">
        <f t="shared" si="0"/>
        <v>467300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1:7" s="27" customFormat="1" ht="15.75">
      <c r="A18" s="43"/>
      <c r="B18" s="44"/>
      <c r="C18" s="45"/>
      <c r="D18" s="46"/>
      <c r="E18"/>
      <c r="F18" s="29" t="s">
        <v>28</v>
      </c>
      <c r="G18" s="29"/>
    </row>
    <row r="19" spans="1:7" s="27" customFormat="1" ht="15.75">
      <c r="A19" s="43"/>
      <c r="B19" s="44"/>
      <c r="C19" s="45"/>
      <c r="D19" s="46"/>
      <c r="E19" s="29"/>
      <c r="F19" s="29"/>
      <c r="G19" s="29"/>
    </row>
    <row r="20" spans="1:7" s="27" customFormat="1" ht="15.75">
      <c r="A20" s="43"/>
      <c r="B20" s="44"/>
      <c r="C20" s="45"/>
      <c r="D20" s="46"/>
      <c r="E20" s="29"/>
      <c r="F20" s="29" t="s">
        <v>29</v>
      </c>
      <c r="G20" s="29"/>
    </row>
    <row r="21" spans="1:7" s="27" customFormat="1" ht="15.75">
      <c r="A21" s="43"/>
      <c r="B21" s="44"/>
      <c r="C21" s="45"/>
      <c r="D21" s="46"/>
      <c r="E21" s="30"/>
      <c r="F21" s="47"/>
      <c r="G21" s="42"/>
    </row>
    <row r="22" spans="1:84" s="6" customFormat="1" ht="36" customHeight="1">
      <c r="A22" s="8" t="s">
        <v>48</v>
      </c>
      <c r="B22" s="9"/>
      <c r="C22" s="5" t="s">
        <v>49</v>
      </c>
      <c r="D22" s="10">
        <v>0</v>
      </c>
      <c r="E22" s="11">
        <f>E23</f>
        <v>1000</v>
      </c>
      <c r="F22" s="11">
        <f>F23</f>
        <v>0</v>
      </c>
      <c r="G22" s="3">
        <f t="shared" si="0"/>
        <v>1000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</row>
    <row r="23" spans="1:84" s="15" customFormat="1" ht="24.75" customHeight="1">
      <c r="A23" s="12" t="s">
        <v>50</v>
      </c>
      <c r="B23" s="13"/>
      <c r="C23" s="96" t="s">
        <v>51</v>
      </c>
      <c r="D23" s="18">
        <v>0</v>
      </c>
      <c r="E23" s="3">
        <f>E24</f>
        <v>1000</v>
      </c>
      <c r="F23" s="3">
        <f>F24</f>
        <v>0</v>
      </c>
      <c r="G23" s="3">
        <f>D23+E23-F23</f>
        <v>1000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</row>
    <row r="24" spans="1:84" s="15" customFormat="1" ht="69" customHeight="1">
      <c r="A24" s="12"/>
      <c r="B24" s="13" t="s">
        <v>88</v>
      </c>
      <c r="C24" s="14" t="s">
        <v>89</v>
      </c>
      <c r="D24" s="16">
        <v>0</v>
      </c>
      <c r="E24" s="4">
        <v>1000</v>
      </c>
      <c r="F24" s="17">
        <v>0</v>
      </c>
      <c r="G24" s="20">
        <f t="shared" si="0"/>
        <v>1000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s="28" customFormat="1" ht="28.5" customHeight="1">
      <c r="A25" s="1"/>
      <c r="B25" s="2"/>
      <c r="C25" s="1" t="s">
        <v>6</v>
      </c>
      <c r="D25" s="3">
        <v>24146617</v>
      </c>
      <c r="E25" s="3">
        <f>E7+E15+E22+E11</f>
        <v>138214</v>
      </c>
      <c r="F25" s="3">
        <f>F7+F15+F22+F11</f>
        <v>0</v>
      </c>
      <c r="G25" s="3">
        <f t="shared" si="0"/>
        <v>24284831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7" spans="1:84" s="15" customFormat="1" ht="15.75">
      <c r="A27" s="43"/>
      <c r="B27" s="44"/>
      <c r="C27" s="45"/>
      <c r="D27" s="46"/>
      <c r="E27"/>
      <c r="F27" s="29" t="s">
        <v>28</v>
      </c>
      <c r="G27" s="2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2:7" ht="15">
      <c r="B28" s="19"/>
      <c r="C28" s="19"/>
      <c r="D28" s="19"/>
      <c r="E28" s="29"/>
      <c r="F28" s="29"/>
      <c r="G28" s="29"/>
    </row>
    <row r="29" spans="2:7" ht="22.5" customHeight="1">
      <c r="B29" s="19"/>
      <c r="C29" s="23"/>
      <c r="D29" s="29"/>
      <c r="E29" s="29"/>
      <c r="F29" s="29" t="s">
        <v>29</v>
      </c>
      <c r="G29" s="29"/>
    </row>
    <row r="30" spans="1:84" s="15" customFormat="1" ht="24" customHeight="1">
      <c r="A30" s="43"/>
      <c r="B30" s="44"/>
      <c r="C30" s="90"/>
      <c r="D30" s="81"/>
      <c r="E30" s="89"/>
      <c r="F30" s="89"/>
      <c r="G30" s="89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s="15" customFormat="1" ht="15.75">
      <c r="A31" s="43"/>
      <c r="B31" s="44"/>
      <c r="C31" s="45"/>
      <c r="D31" s="46"/>
      <c r="E31" s="30"/>
      <c r="F31" s="47"/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2" spans="1:84" s="28" customFormat="1" ht="28.5" customHeight="1">
      <c r="A32" s="87"/>
      <c r="B32" s="88"/>
      <c r="C32" s="87"/>
      <c r="D32" s="89"/>
      <c r="E32" s="89"/>
      <c r="F32" s="89"/>
      <c r="G32" s="8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2:7" ht="12.75">
      <c r="B33" s="19"/>
      <c r="C33" s="19"/>
      <c r="D33" s="19"/>
      <c r="E33" s="19"/>
      <c r="F33" s="19"/>
      <c r="G33" s="19"/>
    </row>
    <row r="34" spans="1:84" s="15" customFormat="1" ht="15.75">
      <c r="A34" s="43"/>
      <c r="B34" s="44"/>
      <c r="C34" s="45"/>
      <c r="D34" s="46"/>
      <c r="E34" s="19"/>
      <c r="F34" s="29"/>
      <c r="G34" s="2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2:7" ht="15">
      <c r="B35" s="19"/>
      <c r="C35" s="19"/>
      <c r="D35" s="19"/>
      <c r="E35" s="29"/>
      <c r="F35" s="29"/>
      <c r="G35" s="29"/>
    </row>
    <row r="36" spans="2:7" ht="20.25" customHeight="1">
      <c r="B36" s="19"/>
      <c r="C36" s="23"/>
      <c r="D36" s="29"/>
      <c r="E36" s="29"/>
      <c r="F36" s="29"/>
      <c r="G36" s="29"/>
    </row>
    <row r="37" spans="2:7" ht="15" customHeight="1">
      <c r="B37" s="19"/>
      <c r="C37" s="23"/>
      <c r="D37" s="29"/>
      <c r="E37" s="30"/>
      <c r="F37" s="47"/>
      <c r="G37" s="42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3"/>
  <sheetViews>
    <sheetView tabSelected="1" workbookViewId="0" topLeftCell="A1">
      <selection activeCell="F2" sqref="F2:G2"/>
    </sheetView>
  </sheetViews>
  <sheetFormatPr defaultColWidth="9.00390625" defaultRowHeight="12.75"/>
  <cols>
    <col min="1" max="1" width="12.125" style="19" customWidth="1"/>
    <col min="2" max="2" width="6.75390625" style="19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9" hidden="1" customWidth="1"/>
  </cols>
  <sheetData>
    <row r="1" spans="1:7" ht="21.75" customHeight="1">
      <c r="A1" s="107" t="s">
        <v>18</v>
      </c>
      <c r="B1" s="108"/>
      <c r="C1" s="108"/>
      <c r="D1" s="108"/>
      <c r="E1" s="108"/>
      <c r="F1" s="108"/>
      <c r="G1" s="31" t="s">
        <v>10</v>
      </c>
    </row>
    <row r="2" spans="1:7" ht="12.75">
      <c r="A2" s="33"/>
      <c r="B2" s="33"/>
      <c r="C2" s="31"/>
      <c r="D2" s="31"/>
      <c r="E2" s="31"/>
      <c r="F2" s="109" t="s">
        <v>11</v>
      </c>
      <c r="G2" s="109"/>
    </row>
    <row r="3" spans="1:7" ht="12.75">
      <c r="A3" s="52"/>
      <c r="B3" s="52"/>
      <c r="C3" s="32"/>
      <c r="D3" s="32"/>
      <c r="E3" s="32"/>
      <c r="F3" s="106" t="s">
        <v>19</v>
      </c>
      <c r="G3" s="106"/>
    </row>
    <row r="4" spans="1:7" ht="12.75">
      <c r="A4" s="52"/>
      <c r="B4" s="52"/>
      <c r="C4" s="32"/>
      <c r="D4" s="32"/>
      <c r="E4" s="32"/>
      <c r="F4" s="111" t="s">
        <v>95</v>
      </c>
      <c r="G4" s="111"/>
    </row>
    <row r="5" spans="1:7" ht="12.75">
      <c r="A5" s="33"/>
      <c r="B5" s="33"/>
      <c r="C5" s="31"/>
      <c r="D5" s="31"/>
      <c r="E5" s="31"/>
      <c r="F5" s="112"/>
      <c r="G5" s="112"/>
    </row>
    <row r="6" spans="1:24" ht="30.75" customHeight="1">
      <c r="A6" s="34" t="s">
        <v>0</v>
      </c>
      <c r="B6" s="34" t="s">
        <v>7</v>
      </c>
      <c r="C6" s="50" t="s">
        <v>1</v>
      </c>
      <c r="D6" s="35" t="s">
        <v>2</v>
      </c>
      <c r="E6" s="34" t="s">
        <v>3</v>
      </c>
      <c r="F6" s="40" t="s">
        <v>4</v>
      </c>
      <c r="G6" s="48" t="s">
        <v>12</v>
      </c>
      <c r="V6" s="7"/>
      <c r="W6" s="110"/>
      <c r="X6" s="110"/>
    </row>
    <row r="7" spans="1:24" ht="10.5" customHeight="1">
      <c r="A7" s="36">
        <v>1</v>
      </c>
      <c r="B7" s="36">
        <v>2</v>
      </c>
      <c r="C7" s="51">
        <v>3</v>
      </c>
      <c r="D7" s="36">
        <v>4</v>
      </c>
      <c r="E7" s="36">
        <v>5</v>
      </c>
      <c r="F7" s="36">
        <v>6</v>
      </c>
      <c r="G7" s="49">
        <v>7</v>
      </c>
      <c r="W7" s="106"/>
      <c r="X7" s="106"/>
    </row>
    <row r="8" spans="1:21" s="6" customFormat="1" ht="15.75" customHeight="1">
      <c r="A8" s="8" t="s">
        <v>52</v>
      </c>
      <c r="B8" s="9"/>
      <c r="C8" s="5" t="s">
        <v>53</v>
      </c>
      <c r="D8" s="10">
        <v>2144013</v>
      </c>
      <c r="E8" s="11">
        <f>E9</f>
        <v>130000</v>
      </c>
      <c r="F8" s="11">
        <f>F9</f>
        <v>0</v>
      </c>
      <c r="G8" s="3">
        <f aca="true" t="shared" si="0" ref="G8:G68">D8+E8-F8</f>
        <v>2274013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4" ht="32.25" customHeight="1">
      <c r="A9" s="12" t="s">
        <v>54</v>
      </c>
      <c r="B9" s="13"/>
      <c r="C9" s="53" t="s">
        <v>90</v>
      </c>
      <c r="D9" s="18">
        <v>1907013</v>
      </c>
      <c r="E9" s="41">
        <f>SUM(E10:E15)</f>
        <v>130000</v>
      </c>
      <c r="F9" s="41">
        <f>SUM(F10:F15)</f>
        <v>0</v>
      </c>
      <c r="G9" s="3">
        <f t="shared" si="0"/>
        <v>2037013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15"/>
      <c r="W9" s="15"/>
      <c r="X9" s="15"/>
    </row>
    <row r="10" spans="1:24" ht="15.75" customHeight="1">
      <c r="A10" s="12"/>
      <c r="B10" s="13" t="s">
        <v>55</v>
      </c>
      <c r="C10" s="54" t="s">
        <v>56</v>
      </c>
      <c r="D10" s="39">
        <v>5032</v>
      </c>
      <c r="E10" s="20">
        <v>2900</v>
      </c>
      <c r="F10" s="20">
        <v>0</v>
      </c>
      <c r="G10" s="20">
        <f t="shared" si="0"/>
        <v>7932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5"/>
      <c r="W10" s="15"/>
      <c r="X10" s="15"/>
    </row>
    <row r="11" spans="1:24" ht="18.75" customHeight="1">
      <c r="A11" s="38"/>
      <c r="B11" s="38" t="s">
        <v>57</v>
      </c>
      <c r="C11" s="14" t="s">
        <v>83</v>
      </c>
      <c r="D11" s="39">
        <v>1177800</v>
      </c>
      <c r="E11" s="20">
        <v>77000</v>
      </c>
      <c r="F11" s="20">
        <v>0</v>
      </c>
      <c r="G11" s="20">
        <f t="shared" si="0"/>
        <v>1254800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60"/>
      <c r="X11" s="60"/>
    </row>
    <row r="12" spans="1:24" s="6" customFormat="1" ht="15" customHeight="1">
      <c r="A12" s="38"/>
      <c r="B12" s="38" t="s">
        <v>58</v>
      </c>
      <c r="C12" s="54" t="s">
        <v>85</v>
      </c>
      <c r="D12" s="39">
        <v>214700</v>
      </c>
      <c r="E12" s="20">
        <v>13300</v>
      </c>
      <c r="F12" s="20">
        <v>0</v>
      </c>
      <c r="G12" s="20">
        <f t="shared" si="0"/>
        <v>228000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60"/>
      <c r="X12" s="60"/>
    </row>
    <row r="13" spans="1:24" ht="15.75" customHeight="1">
      <c r="A13" s="77"/>
      <c r="B13" s="78" t="s">
        <v>59</v>
      </c>
      <c r="C13" s="65" t="s">
        <v>60</v>
      </c>
      <c r="D13" s="80">
        <v>30000</v>
      </c>
      <c r="E13" s="82">
        <v>1900</v>
      </c>
      <c r="F13" s="99">
        <v>0</v>
      </c>
      <c r="G13" s="20">
        <f t="shared" si="0"/>
        <v>31900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5"/>
      <c r="W13" s="15"/>
      <c r="X13" s="15"/>
    </row>
    <row r="14" spans="1:24" ht="18.75" customHeight="1">
      <c r="A14" s="77"/>
      <c r="B14" s="78" t="s">
        <v>39</v>
      </c>
      <c r="C14" s="79" t="s">
        <v>38</v>
      </c>
      <c r="D14" s="80">
        <v>54200</v>
      </c>
      <c r="E14" s="82">
        <v>30000</v>
      </c>
      <c r="F14" s="99"/>
      <c r="G14" s="20">
        <f t="shared" si="0"/>
        <v>84200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5"/>
      <c r="W14" s="15"/>
      <c r="X14" s="15"/>
    </row>
    <row r="15" spans="1:24" ht="18.75" customHeight="1">
      <c r="A15" s="77"/>
      <c r="B15" s="78" t="s">
        <v>61</v>
      </c>
      <c r="C15" s="65" t="s">
        <v>62</v>
      </c>
      <c r="D15" s="80">
        <v>36500</v>
      </c>
      <c r="E15" s="82">
        <v>4900</v>
      </c>
      <c r="F15" s="99"/>
      <c r="G15" s="20">
        <f t="shared" si="0"/>
        <v>41400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5"/>
      <c r="W15" s="15"/>
      <c r="X15" s="15"/>
    </row>
    <row r="16" spans="1:21" s="6" customFormat="1" ht="16.5" customHeight="1">
      <c r="A16" s="8" t="s">
        <v>63</v>
      </c>
      <c r="B16" s="9"/>
      <c r="C16" s="5" t="s">
        <v>64</v>
      </c>
      <c r="D16" s="10">
        <v>150000</v>
      </c>
      <c r="E16" s="11">
        <v>0</v>
      </c>
      <c r="F16" s="11">
        <v>150000</v>
      </c>
      <c r="G16" s="3">
        <f t="shared" si="0"/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4" s="15" customFormat="1" ht="15.75">
      <c r="A17" s="12" t="s">
        <v>65</v>
      </c>
      <c r="B17" s="13"/>
      <c r="C17" s="5" t="s">
        <v>66</v>
      </c>
      <c r="D17" s="72">
        <v>150000</v>
      </c>
      <c r="E17" s="41">
        <v>0</v>
      </c>
      <c r="F17" s="41">
        <v>150000</v>
      </c>
      <c r="G17" s="3">
        <f t="shared" si="0"/>
        <v>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9"/>
      <c r="X17" s="69"/>
    </row>
    <row r="18" spans="1:24" s="6" customFormat="1" ht="15" customHeight="1">
      <c r="A18" s="38"/>
      <c r="B18" s="38" t="s">
        <v>67</v>
      </c>
      <c r="C18" s="14" t="s">
        <v>68</v>
      </c>
      <c r="D18" s="39">
        <v>150000</v>
      </c>
      <c r="E18" s="20">
        <v>0</v>
      </c>
      <c r="F18" s="20">
        <v>150000</v>
      </c>
      <c r="G18" s="20">
        <f t="shared" si="0"/>
        <v>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5"/>
      <c r="W18" s="15"/>
      <c r="X18" s="15"/>
    </row>
    <row r="19" spans="1:21" s="6" customFormat="1" ht="16.5" customHeight="1">
      <c r="A19" s="8" t="s">
        <v>13</v>
      </c>
      <c r="B19" s="9"/>
      <c r="C19" s="5" t="s">
        <v>14</v>
      </c>
      <c r="D19" s="10">
        <v>9762126</v>
      </c>
      <c r="E19" s="11">
        <f>E20+E27+E38</f>
        <v>418203</v>
      </c>
      <c r="F19" s="11">
        <f>F20+F27+F38</f>
        <v>411489</v>
      </c>
      <c r="G19" s="3">
        <f t="shared" si="0"/>
        <v>9768840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15" customFormat="1" ht="15.75">
      <c r="A20" s="12" t="s">
        <v>35</v>
      </c>
      <c r="B20" s="13"/>
      <c r="C20" s="53" t="s">
        <v>36</v>
      </c>
      <c r="D20" s="18">
        <v>5510071</v>
      </c>
      <c r="E20" s="3">
        <f>SUM(E21:E23)</f>
        <v>6864</v>
      </c>
      <c r="F20" s="3">
        <f>SUM(F21:F23)</f>
        <v>150</v>
      </c>
      <c r="G20" s="3">
        <f t="shared" si="0"/>
        <v>5516785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15" customFormat="1" ht="31.5">
      <c r="A21" s="12"/>
      <c r="B21" s="13" t="s">
        <v>71</v>
      </c>
      <c r="C21" s="54" t="s">
        <v>94</v>
      </c>
      <c r="D21" s="39">
        <v>5500</v>
      </c>
      <c r="E21" s="20">
        <v>6714</v>
      </c>
      <c r="F21" s="20">
        <v>0</v>
      </c>
      <c r="G21" s="20">
        <f t="shared" si="0"/>
        <v>12214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15" customFormat="1" ht="15.75">
      <c r="A22" s="66"/>
      <c r="B22" s="66">
        <v>4300</v>
      </c>
      <c r="C22" s="65" t="s">
        <v>38</v>
      </c>
      <c r="D22" s="39">
        <v>39000</v>
      </c>
      <c r="E22" s="20">
        <v>0</v>
      </c>
      <c r="F22" s="20">
        <v>150</v>
      </c>
      <c r="G22" s="20">
        <f t="shared" si="0"/>
        <v>38850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60" customFormat="1" ht="15.75">
      <c r="A23" s="66"/>
      <c r="B23" s="66">
        <v>4430</v>
      </c>
      <c r="C23" s="65" t="s">
        <v>69</v>
      </c>
      <c r="D23" s="39">
        <v>3100</v>
      </c>
      <c r="E23" s="20">
        <v>150</v>
      </c>
      <c r="F23" s="20">
        <v>0</v>
      </c>
      <c r="G23" s="20">
        <f t="shared" si="0"/>
        <v>3250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7" s="19" customFormat="1" ht="18" customHeight="1">
      <c r="A24" s="85"/>
      <c r="B24" s="85"/>
      <c r="C24" s="86"/>
      <c r="D24" s="84"/>
      <c r="F24" s="58" t="s">
        <v>28</v>
      </c>
      <c r="G24" s="58"/>
    </row>
    <row r="25" spans="1:7" s="19" customFormat="1" ht="11.25" customHeight="1">
      <c r="A25" s="85"/>
      <c r="B25" s="85"/>
      <c r="C25" s="86"/>
      <c r="D25" s="84"/>
      <c r="E25" s="37"/>
      <c r="F25" s="58"/>
      <c r="G25" s="58"/>
    </row>
    <row r="26" spans="1:7" s="19" customFormat="1" ht="18" customHeight="1">
      <c r="A26" s="85"/>
      <c r="B26" s="85"/>
      <c r="C26" s="86"/>
      <c r="D26" s="84"/>
      <c r="E26"/>
      <c r="F26" s="58" t="s">
        <v>29</v>
      </c>
      <c r="G26" s="58"/>
    </row>
    <row r="27" spans="1:21" s="69" customFormat="1" ht="33" customHeight="1">
      <c r="A27" s="12" t="s">
        <v>70</v>
      </c>
      <c r="B27" s="13"/>
      <c r="C27" s="53" t="s">
        <v>86</v>
      </c>
      <c r="D27" s="72">
        <v>0</v>
      </c>
      <c r="E27" s="41">
        <f>SUM(E28:E37)</f>
        <v>411339</v>
      </c>
      <c r="F27" s="41">
        <f>SUM(F28:F37)</f>
        <v>0</v>
      </c>
      <c r="G27" s="3">
        <f t="shared" si="0"/>
        <v>411339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18.75" customHeight="1">
      <c r="A28" s="12"/>
      <c r="B28" s="13" t="s">
        <v>55</v>
      </c>
      <c r="C28" s="54" t="s">
        <v>56</v>
      </c>
      <c r="D28" s="67">
        <v>0</v>
      </c>
      <c r="E28" s="20">
        <v>16100</v>
      </c>
      <c r="F28" s="20">
        <v>0</v>
      </c>
      <c r="G28" s="20">
        <f t="shared" si="0"/>
        <v>16100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4" ht="18.75" customHeight="1">
      <c r="A29" s="38"/>
      <c r="B29" s="38" t="s">
        <v>57</v>
      </c>
      <c r="C29" s="14" t="s">
        <v>83</v>
      </c>
      <c r="D29" s="39">
        <v>0</v>
      </c>
      <c r="E29" s="20">
        <v>267700</v>
      </c>
      <c r="F29" s="20">
        <v>0</v>
      </c>
      <c r="G29" s="20">
        <f t="shared" si="0"/>
        <v>267700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0"/>
      <c r="X29" s="60"/>
    </row>
    <row r="30" spans="1:21" s="15" customFormat="1" ht="15.75">
      <c r="A30" s="38"/>
      <c r="B30" s="38" t="s">
        <v>33</v>
      </c>
      <c r="C30" s="14" t="s">
        <v>34</v>
      </c>
      <c r="D30" s="39">
        <v>0</v>
      </c>
      <c r="E30" s="20">
        <v>18739</v>
      </c>
      <c r="F30" s="20">
        <v>0</v>
      </c>
      <c r="G30" s="20">
        <f t="shared" si="0"/>
        <v>18739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60" customFormat="1" ht="15.75">
      <c r="A31" s="38"/>
      <c r="B31" s="38" t="s">
        <v>58</v>
      </c>
      <c r="C31" s="54" t="s">
        <v>85</v>
      </c>
      <c r="D31" s="39">
        <v>0</v>
      </c>
      <c r="E31" s="20">
        <v>53700</v>
      </c>
      <c r="F31" s="20">
        <v>0</v>
      </c>
      <c r="G31" s="20">
        <f t="shared" si="0"/>
        <v>53700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s="60" customFormat="1" ht="15.75">
      <c r="A32" s="66"/>
      <c r="B32" s="66">
        <v>4120</v>
      </c>
      <c r="C32" s="65" t="s">
        <v>60</v>
      </c>
      <c r="D32" s="39">
        <v>0</v>
      </c>
      <c r="E32" s="20">
        <v>7400</v>
      </c>
      <c r="F32" s="20">
        <v>0</v>
      </c>
      <c r="G32" s="20">
        <f t="shared" si="0"/>
        <v>7400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s="60" customFormat="1" ht="15.75">
      <c r="A33" s="12"/>
      <c r="B33" s="13" t="s">
        <v>30</v>
      </c>
      <c r="C33" s="64" t="s">
        <v>37</v>
      </c>
      <c r="D33" s="39">
        <v>0</v>
      </c>
      <c r="E33" s="20">
        <v>13000</v>
      </c>
      <c r="F33" s="20">
        <v>0</v>
      </c>
      <c r="G33" s="20">
        <f t="shared" si="0"/>
        <v>13000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s="15" customFormat="1" ht="15.75">
      <c r="A34" s="38"/>
      <c r="B34" s="38" t="s">
        <v>71</v>
      </c>
      <c r="C34" s="14" t="s">
        <v>72</v>
      </c>
      <c r="D34" s="39">
        <v>0</v>
      </c>
      <c r="E34" s="20">
        <v>1000</v>
      </c>
      <c r="F34" s="20">
        <v>0</v>
      </c>
      <c r="G34" s="20">
        <f t="shared" si="0"/>
        <v>1000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60" customFormat="1" ht="15.75">
      <c r="A35" s="38"/>
      <c r="B35" s="38" t="s">
        <v>40</v>
      </c>
      <c r="C35" s="54" t="s">
        <v>41</v>
      </c>
      <c r="D35" s="39">
        <v>0</v>
      </c>
      <c r="E35" s="20">
        <v>14600</v>
      </c>
      <c r="F35" s="20">
        <v>0</v>
      </c>
      <c r="G35" s="20">
        <f t="shared" si="0"/>
        <v>14600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s="60" customFormat="1" ht="15.75">
      <c r="A36" s="66"/>
      <c r="B36" s="66">
        <v>4300</v>
      </c>
      <c r="C36" s="65" t="s">
        <v>38</v>
      </c>
      <c r="D36" s="39">
        <v>0</v>
      </c>
      <c r="E36" s="20">
        <v>1700</v>
      </c>
      <c r="F36" s="20">
        <v>0</v>
      </c>
      <c r="G36" s="20">
        <f t="shared" si="0"/>
        <v>1700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s="60" customFormat="1" ht="15.75">
      <c r="A37" s="66"/>
      <c r="B37" s="66">
        <v>4440</v>
      </c>
      <c r="C37" s="65" t="s">
        <v>62</v>
      </c>
      <c r="D37" s="39">
        <v>0</v>
      </c>
      <c r="E37" s="20">
        <v>17400</v>
      </c>
      <c r="F37" s="20">
        <v>0</v>
      </c>
      <c r="G37" s="20">
        <f t="shared" si="0"/>
        <v>17400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s="69" customFormat="1" ht="15" customHeight="1">
      <c r="A38" s="12" t="s">
        <v>23</v>
      </c>
      <c r="B38" s="13"/>
      <c r="C38" s="53" t="s">
        <v>24</v>
      </c>
      <c r="D38" s="72">
        <v>1448160</v>
      </c>
      <c r="E38" s="41">
        <f>SUM(E40:E49)</f>
        <v>0</v>
      </c>
      <c r="F38" s="41">
        <f>SUM(F40:F49)</f>
        <v>411339</v>
      </c>
      <c r="G38" s="3">
        <f t="shared" si="0"/>
        <v>1036821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15" customHeight="1">
      <c r="A39" s="12"/>
      <c r="B39" s="13"/>
      <c r="C39" s="53"/>
      <c r="D39" s="72"/>
      <c r="E39" s="41"/>
      <c r="F39" s="41"/>
      <c r="G39" s="3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18.75" customHeight="1">
      <c r="A40" s="12"/>
      <c r="B40" s="13" t="s">
        <v>55</v>
      </c>
      <c r="C40" s="54" t="s">
        <v>56</v>
      </c>
      <c r="D40" s="67">
        <v>21800</v>
      </c>
      <c r="E40" s="41"/>
      <c r="F40" s="20">
        <v>16100</v>
      </c>
      <c r="G40" s="20">
        <f t="shared" si="0"/>
        <v>5700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4" ht="18.75" customHeight="1">
      <c r="A41" s="38"/>
      <c r="B41" s="38" t="s">
        <v>57</v>
      </c>
      <c r="C41" s="14" t="s">
        <v>83</v>
      </c>
      <c r="D41" s="39">
        <v>863200</v>
      </c>
      <c r="E41" s="20">
        <v>0</v>
      </c>
      <c r="F41" s="20">
        <v>267700</v>
      </c>
      <c r="G41" s="20">
        <f t="shared" si="0"/>
        <v>595500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0"/>
      <c r="X41" s="60"/>
    </row>
    <row r="42" spans="1:21" s="15" customFormat="1" ht="15.75">
      <c r="A42" s="38"/>
      <c r="B42" s="38" t="s">
        <v>33</v>
      </c>
      <c r="C42" s="14" t="s">
        <v>34</v>
      </c>
      <c r="D42" s="39">
        <v>62242</v>
      </c>
      <c r="E42" s="20">
        <v>0</v>
      </c>
      <c r="F42" s="20">
        <v>18739</v>
      </c>
      <c r="G42" s="20">
        <f t="shared" si="0"/>
        <v>43503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60" customFormat="1" ht="15.75">
      <c r="A43" s="38"/>
      <c r="B43" s="38" t="s">
        <v>58</v>
      </c>
      <c r="C43" s="54" t="s">
        <v>85</v>
      </c>
      <c r="D43" s="39">
        <v>167400</v>
      </c>
      <c r="E43" s="20">
        <v>0</v>
      </c>
      <c r="F43" s="20">
        <v>53700</v>
      </c>
      <c r="G43" s="20">
        <f t="shared" si="0"/>
        <v>113700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s="60" customFormat="1" ht="15.75">
      <c r="A44" s="66"/>
      <c r="B44" s="66">
        <v>4120</v>
      </c>
      <c r="C44" s="65" t="s">
        <v>60</v>
      </c>
      <c r="D44" s="39">
        <v>22900</v>
      </c>
      <c r="E44" s="20">
        <v>0</v>
      </c>
      <c r="F44" s="20">
        <v>7400</v>
      </c>
      <c r="G44" s="20">
        <f t="shared" si="0"/>
        <v>15500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60" customFormat="1" ht="15.75">
      <c r="A45" s="12"/>
      <c r="B45" s="13" t="s">
        <v>30</v>
      </c>
      <c r="C45" s="64" t="s">
        <v>37</v>
      </c>
      <c r="D45" s="39">
        <v>21700</v>
      </c>
      <c r="E45" s="20">
        <v>0</v>
      </c>
      <c r="F45" s="20">
        <v>13000</v>
      </c>
      <c r="G45" s="20">
        <f t="shared" si="0"/>
        <v>8700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s="15" customFormat="1" ht="15.75">
      <c r="A46" s="38"/>
      <c r="B46" s="38" t="s">
        <v>71</v>
      </c>
      <c r="C46" s="14" t="s">
        <v>72</v>
      </c>
      <c r="D46" s="39">
        <v>4000</v>
      </c>
      <c r="E46" s="20">
        <v>0</v>
      </c>
      <c r="F46" s="20">
        <v>1000</v>
      </c>
      <c r="G46" s="20">
        <f t="shared" si="0"/>
        <v>3000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60" customFormat="1" ht="15.75">
      <c r="A47" s="38"/>
      <c r="B47" s="38" t="s">
        <v>40</v>
      </c>
      <c r="C47" s="54" t="s">
        <v>41</v>
      </c>
      <c r="D47" s="39">
        <v>57200</v>
      </c>
      <c r="E47" s="20">
        <v>0</v>
      </c>
      <c r="F47" s="20">
        <v>14600</v>
      </c>
      <c r="G47" s="20">
        <f t="shared" si="0"/>
        <v>42600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s="60" customFormat="1" ht="15.75">
      <c r="A48" s="66"/>
      <c r="B48" s="66">
        <v>4300</v>
      </c>
      <c r="C48" s="65" t="s">
        <v>38</v>
      </c>
      <c r="D48" s="39">
        <v>8200</v>
      </c>
      <c r="E48" s="20">
        <v>0</v>
      </c>
      <c r="F48" s="20">
        <v>1700</v>
      </c>
      <c r="G48" s="20">
        <f t="shared" si="0"/>
        <v>6500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s="60" customFormat="1" ht="15.75">
      <c r="A49" s="66"/>
      <c r="B49" s="66">
        <v>4440</v>
      </c>
      <c r="C49" s="65" t="s">
        <v>62</v>
      </c>
      <c r="D49" s="39">
        <v>63800</v>
      </c>
      <c r="E49" s="20">
        <v>0</v>
      </c>
      <c r="F49" s="20">
        <v>17400</v>
      </c>
      <c r="G49" s="20">
        <f t="shared" si="0"/>
        <v>46400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60" customFormat="1" ht="15.75">
      <c r="A50" s="100"/>
      <c r="B50" s="100"/>
      <c r="C50" s="83"/>
      <c r="D50" s="84"/>
      <c r="E50" s="19"/>
      <c r="F50" s="58" t="s">
        <v>28</v>
      </c>
      <c r="G50" s="5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7" s="59" customFormat="1" ht="15.75">
      <c r="A51" s="100"/>
      <c r="B51" s="100"/>
      <c r="C51" s="83"/>
      <c r="D51" s="84"/>
      <c r="E51" s="101"/>
      <c r="F51" s="58"/>
      <c r="G51" s="58"/>
    </row>
    <row r="52" spans="1:7" s="59" customFormat="1" ht="15.75">
      <c r="A52" s="100"/>
      <c r="B52" s="100"/>
      <c r="C52" s="83"/>
      <c r="D52" s="84"/>
      <c r="E52" s="19"/>
      <c r="F52" s="58" t="s">
        <v>29</v>
      </c>
      <c r="G52" s="58"/>
    </row>
    <row r="53" spans="1:7" s="59" customFormat="1" ht="15.75">
      <c r="A53" s="100"/>
      <c r="B53" s="100"/>
      <c r="C53" s="83"/>
      <c r="D53" s="84"/>
      <c r="E53" s="19"/>
      <c r="F53" s="58"/>
      <c r="G53" s="58"/>
    </row>
    <row r="54" spans="1:21" s="15" customFormat="1" ht="31.5" customHeight="1">
      <c r="A54" s="8" t="s">
        <v>8</v>
      </c>
      <c r="B54" s="9"/>
      <c r="C54" s="5" t="s">
        <v>9</v>
      </c>
      <c r="D54" s="18">
        <v>6532530</v>
      </c>
      <c r="E54" s="41">
        <f>E62+E55+E64</f>
        <v>142850</v>
      </c>
      <c r="F54" s="41">
        <f>F62+F55+F64</f>
        <v>32850</v>
      </c>
      <c r="G54" s="3">
        <f t="shared" si="0"/>
        <v>6642530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7" s="27" customFormat="1" ht="15.75">
      <c r="A55" s="12" t="s">
        <v>73</v>
      </c>
      <c r="B55" s="13"/>
      <c r="C55" s="53" t="s">
        <v>74</v>
      </c>
      <c r="D55" s="10">
        <v>3285000</v>
      </c>
      <c r="E55" s="41">
        <f>SUM(E56:E61)</f>
        <v>32850</v>
      </c>
      <c r="F55" s="41">
        <f>SUM(F56:F61)</f>
        <v>32850</v>
      </c>
      <c r="G55" s="3">
        <f t="shared" si="0"/>
        <v>3285000</v>
      </c>
    </row>
    <row r="56" spans="1:7" s="27" customFormat="1" ht="15.75">
      <c r="A56" s="12"/>
      <c r="B56" s="13" t="s">
        <v>31</v>
      </c>
      <c r="C56" s="14" t="s">
        <v>32</v>
      </c>
      <c r="D56" s="67">
        <v>3219300</v>
      </c>
      <c r="E56" s="20">
        <v>0</v>
      </c>
      <c r="F56" s="20">
        <v>32850</v>
      </c>
      <c r="G56" s="20">
        <f t="shared" si="0"/>
        <v>3186450</v>
      </c>
    </row>
    <row r="57" spans="1:24" ht="18.75" customHeight="1">
      <c r="A57" s="38"/>
      <c r="B57" s="38" t="s">
        <v>57</v>
      </c>
      <c r="C57" s="14" t="s">
        <v>83</v>
      </c>
      <c r="D57" s="39">
        <v>47200</v>
      </c>
      <c r="E57" s="20">
        <v>20000</v>
      </c>
      <c r="F57" s="20">
        <v>0</v>
      </c>
      <c r="G57" s="20">
        <f t="shared" si="0"/>
        <v>67200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</row>
    <row r="58" spans="1:21" s="60" customFormat="1" ht="15.75">
      <c r="A58" s="38"/>
      <c r="B58" s="38" t="s">
        <v>58</v>
      </c>
      <c r="C58" s="54" t="s">
        <v>85</v>
      </c>
      <c r="D58" s="39">
        <v>8200</v>
      </c>
      <c r="E58" s="20">
        <v>3450</v>
      </c>
      <c r="F58" s="20">
        <v>0</v>
      </c>
      <c r="G58" s="20">
        <f t="shared" si="0"/>
        <v>11650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s="60" customFormat="1" ht="15.75">
      <c r="A59" s="66"/>
      <c r="B59" s="66">
        <v>4120</v>
      </c>
      <c r="C59" s="65" t="s">
        <v>60</v>
      </c>
      <c r="D59" s="39">
        <v>1130</v>
      </c>
      <c r="E59" s="20">
        <v>500</v>
      </c>
      <c r="F59" s="20">
        <v>0</v>
      </c>
      <c r="G59" s="20">
        <f t="shared" si="0"/>
        <v>1630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s="60" customFormat="1" ht="15.75">
      <c r="A60" s="12"/>
      <c r="B60" s="13" t="s">
        <v>30</v>
      </c>
      <c r="C60" s="64" t="s">
        <v>37</v>
      </c>
      <c r="D60" s="39">
        <v>1070</v>
      </c>
      <c r="E60" s="20">
        <v>7000</v>
      </c>
      <c r="F60" s="20">
        <v>0</v>
      </c>
      <c r="G60" s="20">
        <f t="shared" si="0"/>
        <v>8070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s="60" customFormat="1" ht="15.75">
      <c r="A61" s="66"/>
      <c r="B61" s="66">
        <v>4300</v>
      </c>
      <c r="C61" s="65" t="s">
        <v>38</v>
      </c>
      <c r="D61" s="39">
        <v>5000</v>
      </c>
      <c r="E61" s="20">
        <v>1900</v>
      </c>
      <c r="F61" s="20">
        <v>0</v>
      </c>
      <c r="G61" s="20">
        <f t="shared" si="0"/>
        <v>6900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s="15" customFormat="1" ht="31.5">
      <c r="A62" s="12" t="s">
        <v>25</v>
      </c>
      <c r="B62" s="13"/>
      <c r="C62" s="53" t="s">
        <v>87</v>
      </c>
      <c r="D62" s="74">
        <v>629200</v>
      </c>
      <c r="E62" s="41">
        <f>E63</f>
        <v>100500</v>
      </c>
      <c r="F62" s="41">
        <f>F63</f>
        <v>0</v>
      </c>
      <c r="G62" s="3">
        <f t="shared" si="0"/>
        <v>729700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s="15" customFormat="1" ht="15.75">
      <c r="A63" s="12"/>
      <c r="B63" s="13" t="s">
        <v>31</v>
      </c>
      <c r="C63" s="14" t="s">
        <v>32</v>
      </c>
      <c r="D63" s="16">
        <v>629200</v>
      </c>
      <c r="E63" s="4">
        <v>100500</v>
      </c>
      <c r="F63" s="17">
        <v>0</v>
      </c>
      <c r="G63" s="20">
        <f t="shared" si="0"/>
        <v>729700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84" s="60" customFormat="1" ht="47.25">
      <c r="A64" s="12" t="s">
        <v>75</v>
      </c>
      <c r="B64" s="13"/>
      <c r="C64" s="53" t="s">
        <v>92</v>
      </c>
      <c r="D64" s="74">
        <v>0</v>
      </c>
      <c r="E64" s="41">
        <v>9500</v>
      </c>
      <c r="F64" s="41">
        <v>0</v>
      </c>
      <c r="G64" s="3">
        <f t="shared" si="0"/>
        <v>9500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5"/>
      <c r="W64" s="15"/>
      <c r="X64" s="1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</row>
    <row r="65" spans="1:84" s="60" customFormat="1" ht="47.25">
      <c r="A65" s="12"/>
      <c r="B65" s="13" t="s">
        <v>76</v>
      </c>
      <c r="C65" s="14" t="s">
        <v>77</v>
      </c>
      <c r="D65" s="16">
        <v>0</v>
      </c>
      <c r="E65" s="4">
        <v>9500</v>
      </c>
      <c r="F65" s="17">
        <v>0</v>
      </c>
      <c r="G65" s="20">
        <f t="shared" si="0"/>
        <v>9500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5"/>
      <c r="W65" s="15"/>
      <c r="X65" s="1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</row>
    <row r="66" spans="1:84" s="60" customFormat="1" ht="31.5">
      <c r="A66" s="8" t="s">
        <v>15</v>
      </c>
      <c r="B66" s="9"/>
      <c r="C66" s="5" t="s">
        <v>16</v>
      </c>
      <c r="D66" s="74">
        <v>499377</v>
      </c>
      <c r="E66" s="3">
        <f>E67</f>
        <v>18300</v>
      </c>
      <c r="F66" s="41">
        <v>0</v>
      </c>
      <c r="G66" s="3">
        <f t="shared" si="0"/>
        <v>517677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</row>
    <row r="67" spans="1:84" s="60" customFormat="1" ht="47.25">
      <c r="A67" s="8">
        <v>85412</v>
      </c>
      <c r="B67" s="9"/>
      <c r="C67" s="5" t="s">
        <v>78</v>
      </c>
      <c r="D67" s="74">
        <v>0</v>
      </c>
      <c r="E67" s="3">
        <f>E68</f>
        <v>18300</v>
      </c>
      <c r="F67" s="3">
        <v>0</v>
      </c>
      <c r="G67" s="3">
        <f t="shared" si="0"/>
        <v>18300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1:84" s="60" customFormat="1" ht="47.25">
      <c r="A68" s="12"/>
      <c r="B68" s="13" t="s">
        <v>76</v>
      </c>
      <c r="C68" s="14" t="s">
        <v>77</v>
      </c>
      <c r="D68" s="16">
        <v>0</v>
      </c>
      <c r="E68" s="4">
        <v>18300</v>
      </c>
      <c r="F68" s="17">
        <v>0</v>
      </c>
      <c r="G68" s="20">
        <f t="shared" si="0"/>
        <v>18300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15"/>
      <c r="W68" s="15"/>
      <c r="X68" s="15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84" s="60" customFormat="1" ht="15.75">
      <c r="A69" s="43"/>
      <c r="B69" s="44"/>
      <c r="C69" s="45"/>
      <c r="D69" s="46"/>
      <c r="E69" s="19"/>
      <c r="F69" s="58" t="s">
        <v>28</v>
      </c>
      <c r="G69" s="58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5"/>
      <c r="W69" s="15"/>
      <c r="X69" s="15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pans="1:84" s="60" customFormat="1" ht="15.75">
      <c r="A70" s="43"/>
      <c r="B70" s="44"/>
      <c r="C70" s="45"/>
      <c r="D70" s="46"/>
      <c r="E70" s="37"/>
      <c r="F70" s="58"/>
      <c r="G70" s="58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5"/>
      <c r="W70" s="15"/>
      <c r="X70" s="15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1:84" s="60" customFormat="1" ht="15.75">
      <c r="A71" s="43"/>
      <c r="B71" s="44"/>
      <c r="C71" s="45"/>
      <c r="D71" s="46"/>
      <c r="E71"/>
      <c r="F71" s="58" t="s">
        <v>29</v>
      </c>
      <c r="G71" s="58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5"/>
      <c r="W71" s="15"/>
      <c r="X71" s="15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24" ht="36" customHeight="1">
      <c r="A72" s="8" t="s">
        <v>48</v>
      </c>
      <c r="B72" s="9"/>
      <c r="C72" s="5" t="s">
        <v>79</v>
      </c>
      <c r="D72" s="71">
        <v>723400</v>
      </c>
      <c r="E72" s="3">
        <f>E73</f>
        <v>1000</v>
      </c>
      <c r="F72" s="3">
        <f>F73</f>
        <v>0</v>
      </c>
      <c r="G72" s="3">
        <f aca="true" t="shared" si="1" ref="G72:G78">D72+E72-F72</f>
        <v>724400</v>
      </c>
      <c r="W72" s="52"/>
      <c r="X72" s="52"/>
    </row>
    <row r="73" spans="1:21" s="73" customFormat="1" ht="15" customHeight="1">
      <c r="A73" s="75" t="s">
        <v>50</v>
      </c>
      <c r="B73" s="75"/>
      <c r="C73" s="76" t="s">
        <v>93</v>
      </c>
      <c r="D73" s="72">
        <v>468600</v>
      </c>
      <c r="E73" s="3">
        <f>E74</f>
        <v>1000</v>
      </c>
      <c r="F73" s="3">
        <f>F74</f>
        <v>0</v>
      </c>
      <c r="G73" s="3">
        <f t="shared" si="1"/>
        <v>469600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s="60" customFormat="1" ht="31.5">
      <c r="A74" s="36"/>
      <c r="B74" s="36">
        <v>2480</v>
      </c>
      <c r="C74" s="70" t="s">
        <v>84</v>
      </c>
      <c r="D74" s="39">
        <v>468600</v>
      </c>
      <c r="E74" s="20">
        <v>1000</v>
      </c>
      <c r="F74" s="20">
        <v>0</v>
      </c>
      <c r="G74" s="20">
        <f t="shared" si="1"/>
        <v>469600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84" s="73" customFormat="1" ht="24" customHeight="1">
      <c r="A75" s="8" t="s">
        <v>80</v>
      </c>
      <c r="B75" s="9"/>
      <c r="C75" s="5" t="s">
        <v>81</v>
      </c>
      <c r="D75" s="71">
        <v>350000</v>
      </c>
      <c r="E75" s="3">
        <f>E76</f>
        <v>22200</v>
      </c>
      <c r="F75" s="3">
        <f>F76</f>
        <v>0</v>
      </c>
      <c r="G75" s="3">
        <f t="shared" si="1"/>
        <v>372200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/>
      <c r="W75" s="52"/>
      <c r="X75" s="52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24" ht="35.25" customHeight="1">
      <c r="A76" s="75" t="s">
        <v>82</v>
      </c>
      <c r="B76" s="75"/>
      <c r="C76" s="76" t="s">
        <v>91</v>
      </c>
      <c r="D76" s="72">
        <v>51400</v>
      </c>
      <c r="E76" s="3">
        <f>E77</f>
        <v>22200</v>
      </c>
      <c r="F76" s="41">
        <v>0</v>
      </c>
      <c r="G76" s="3">
        <f t="shared" si="1"/>
        <v>73600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73"/>
      <c r="W76" s="73"/>
      <c r="X76" s="73"/>
    </row>
    <row r="77" spans="1:24" ht="53.25" customHeight="1">
      <c r="A77" s="12"/>
      <c r="B77" s="13" t="s">
        <v>76</v>
      </c>
      <c r="C77" s="14" t="s">
        <v>77</v>
      </c>
      <c r="D77" s="16">
        <v>0</v>
      </c>
      <c r="E77" s="4">
        <v>22200</v>
      </c>
      <c r="F77" s="17">
        <v>0</v>
      </c>
      <c r="G77" s="20">
        <f t="shared" si="1"/>
        <v>22200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5"/>
      <c r="W77" s="15"/>
      <c r="X77" s="15"/>
    </row>
    <row r="78" spans="1:7" ht="24" customHeight="1">
      <c r="A78" s="1"/>
      <c r="B78" s="2"/>
      <c r="C78" s="1" t="s">
        <v>6</v>
      </c>
      <c r="D78" s="3">
        <v>27146617</v>
      </c>
      <c r="E78" s="3">
        <f>E8+E16+E19+E54+E66+E72+E75</f>
        <v>732553</v>
      </c>
      <c r="F78" s="3">
        <f>F8+F16+F19+F54+F66+F72+F75</f>
        <v>594339</v>
      </c>
      <c r="G78" s="3">
        <f t="shared" si="1"/>
        <v>27284831</v>
      </c>
    </row>
    <row r="79" spans="1:24" ht="20.25" customHeight="1">
      <c r="A79" s="43"/>
      <c r="B79" s="44"/>
      <c r="C79" s="45"/>
      <c r="D79" s="46"/>
      <c r="E79" s="19"/>
      <c r="F79" s="58" t="s">
        <v>28</v>
      </c>
      <c r="G79" s="58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5"/>
      <c r="W79" s="15"/>
      <c r="X79" s="15"/>
    </row>
    <row r="80" spans="1:24" ht="21.75" customHeight="1">
      <c r="A80" s="43"/>
      <c r="B80" s="44"/>
      <c r="C80" s="45"/>
      <c r="D80" s="46"/>
      <c r="E80" s="101"/>
      <c r="F80" s="58"/>
      <c r="G80" s="58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5"/>
      <c r="W80" s="15"/>
      <c r="X80" s="15"/>
    </row>
    <row r="81" spans="1:7" ht="15.75">
      <c r="A81" s="87"/>
      <c r="B81" s="88"/>
      <c r="C81" s="87"/>
      <c r="D81" s="89"/>
      <c r="E81" s="19"/>
      <c r="F81" s="58" t="s">
        <v>29</v>
      </c>
      <c r="G81" s="58"/>
    </row>
    <row r="82" spans="1:7" ht="15.75">
      <c r="A82" s="87"/>
      <c r="B82" s="88"/>
      <c r="C82" s="87"/>
      <c r="D82" s="89"/>
      <c r="E82" s="89"/>
      <c r="F82" s="89"/>
      <c r="G82" s="89"/>
    </row>
    <row r="83" spans="1:7" ht="15.75">
      <c r="A83" s="87"/>
      <c r="B83" s="88"/>
      <c r="C83" s="87"/>
      <c r="D83" s="89"/>
      <c r="E83" s="89"/>
      <c r="F83" s="89"/>
      <c r="G83" s="89"/>
    </row>
    <row r="84" spans="6:7" ht="12.75">
      <c r="F84" s="19"/>
      <c r="G84" s="19"/>
    </row>
    <row r="85" spans="5:8" ht="15.75">
      <c r="E85" s="46"/>
      <c r="F85" s="57"/>
      <c r="H85" s="58"/>
    </row>
    <row r="86" spans="5:8" ht="15.75">
      <c r="E86" s="46"/>
      <c r="F86" s="57"/>
      <c r="H86" s="58"/>
    </row>
    <row r="87" spans="5:8" ht="15.75">
      <c r="E87" s="46"/>
      <c r="F87" s="58"/>
      <c r="H87" s="58"/>
    </row>
    <row r="88" spans="6:7" ht="12.75">
      <c r="F88" s="19"/>
      <c r="G88" s="19"/>
    </row>
    <row r="89" spans="6:7" ht="12.75">
      <c r="F89" s="19"/>
      <c r="G89" s="19"/>
    </row>
    <row r="90" spans="6:7" ht="12.75">
      <c r="F90" s="19"/>
      <c r="G90" s="19"/>
    </row>
    <row r="91" spans="6:7" ht="12.75">
      <c r="F91" s="19"/>
      <c r="G91" s="19"/>
    </row>
    <row r="92" spans="6:7" ht="12.75">
      <c r="F92" s="19"/>
      <c r="G92" s="19"/>
    </row>
    <row r="93" spans="6:7" ht="12.75">
      <c r="F93" s="19"/>
      <c r="G93" s="19"/>
    </row>
    <row r="94" spans="3:84" s="19" customFormat="1" ht="12.75">
      <c r="C94"/>
      <c r="D94"/>
      <c r="E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="19" customFormat="1" ht="12.75">
      <c r="C95"/>
    </row>
    <row r="96" s="19" customFormat="1" ht="12.75">
      <c r="C96"/>
    </row>
    <row r="97" s="19" customFormat="1" ht="12.75">
      <c r="C97"/>
    </row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ht="12.75">
      <c r="C201" s="19"/>
    </row>
    <row r="202" ht="12.75">
      <c r="C202" s="19"/>
    </row>
    <row r="203" ht="12.75">
      <c r="C203" s="19"/>
    </row>
  </sheetData>
  <mergeCells count="7">
    <mergeCell ref="W7:X7"/>
    <mergeCell ref="A1:F1"/>
    <mergeCell ref="F2:G2"/>
    <mergeCell ref="W6:X6"/>
    <mergeCell ref="F3:G3"/>
    <mergeCell ref="F4:G4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2.75"/>
  <cols>
    <col min="1" max="1" width="11.75390625" style="19" customWidth="1"/>
    <col min="2" max="2" width="8.25390625" style="19" customWidth="1"/>
    <col min="3" max="3" width="44.125" style="19" customWidth="1"/>
    <col min="4" max="4" width="13.75390625" style="19" customWidth="1"/>
    <col min="5" max="5" width="15.25390625" style="19" customWidth="1"/>
    <col min="6" max="6" width="13.875" style="19" customWidth="1"/>
    <col min="7" max="7" width="22.00390625" style="19" customWidth="1"/>
    <col min="8" max="16384" width="9.125" style="19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3.625" style="0" customWidth="1"/>
    <col min="6" max="6" width="14.375" style="0" customWidth="1"/>
    <col min="7" max="7" width="24.875" style="0" bestFit="1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2005-06-27T08:37:27Z</cp:lastPrinted>
  <dcterms:created xsi:type="dcterms:W3CDTF">2000-11-16T08:27:55Z</dcterms:created>
  <dcterms:modified xsi:type="dcterms:W3CDTF">2005-07-29T06:50:12Z</dcterms:modified>
  <cp:category/>
  <cp:version/>
  <cp:contentType/>
  <cp:contentStatus/>
</cp:coreProperties>
</file>